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a\Desktop\kabusuru_v4\"/>
    </mc:Choice>
  </mc:AlternateContent>
  <xr:revisionPtr revIDLastSave="0" documentId="13_ncr:1_{7BB1F5EA-4272-42A0-B500-163F72FC0881}" xr6:coauthVersionLast="47" xr6:coauthVersionMax="47" xr10:uidLastSave="{00000000-0000-0000-0000-000000000000}"/>
  <bookViews>
    <workbookView xWindow="525" yWindow="915" windowWidth="27375" windowHeight="13875" activeTab="3" xr2:uid="{82B67896-B836-49AA-A7EA-7505B060800E}"/>
  </bookViews>
  <sheets>
    <sheet name="取引履歴" sheetId="1" r:id="rId1"/>
    <sheet name="集計データ【保有】" sheetId="9" r:id="rId2"/>
    <sheet name="集計データ【売却】" sheetId="11" r:id="rId3"/>
    <sheet name="初期設定" sheetId="3" r:id="rId4"/>
    <sheet name="（入力例）" sheetId="13" r:id="rId5"/>
    <sheet name="騰落率の計算" sheetId="14" r:id="rId6"/>
    <sheet name="証券会社の入金額" sheetId="7" r:id="rId7"/>
    <sheet name="（入金記入例)" sheetId="8" r:id="rId8"/>
    <sheet name="証券コード" sheetId="12" r:id="rId9"/>
  </sheets>
  <externalReferences>
    <externalReference r:id="rId10"/>
    <externalReference r:id="rId11"/>
  </externalReferences>
  <definedNames>
    <definedName name="_xlnm._FilterDatabase" localSheetId="4" hidden="1">'（入力例）'!$A$7:$AF$856</definedName>
    <definedName name="_xlnm._FilterDatabase" localSheetId="0" hidden="1">取引履歴!$A$1:$AF$782</definedName>
    <definedName name="_xlnm._FilterDatabase" localSheetId="8" hidden="1">証券コード!$A$1:$C$1</definedName>
    <definedName name="NISA" localSheetId="4">[1]初期設定!$F$6:$F$7</definedName>
    <definedName name="NISA">初期設定!$E$7:$E$8</definedName>
    <definedName name="決算" localSheetId="4">[1]初期設定!$E$6:$E$18</definedName>
    <definedName name="決算">初期設定!#REF!</definedName>
    <definedName name="口座名" localSheetId="4">[1]初期設定!$B$6:$B$11</definedName>
    <definedName name="口座名">初期設定!$B$7:$B$12</definedName>
    <definedName name="主幹事">[2]初期設定!$E$7:$E$8</definedName>
    <definedName name="種別" localSheetId="4">[1]初期設定!$G$6:$G$14</definedName>
    <definedName name="種別">初期設定!$F$7:$F$15</definedName>
    <definedName name="証券会社" localSheetId="7">[2]初期設定!$B$7:$B$46</definedName>
    <definedName name="証券会社" localSheetId="4">[1]初期設定!$A$6:$A$45</definedName>
    <definedName name="証券会社" localSheetId="6">[2]初期設定!$B$7:$B$46</definedName>
    <definedName name="証券会社">初期設定!$A$7:$A$46</definedName>
    <definedName name="当選者">[2]初期設定!$C$7:$C$12</definedName>
    <definedName name="評価">[2]初期設定!$D$7:$D$12</definedName>
    <definedName name="保有" localSheetId="4">[1]初期設定!$D$6:$D$11</definedName>
    <definedName name="保有">初期設定!$D$7:$D$12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4" l="1"/>
  <c r="D11" i="14"/>
  <c r="D9" i="14"/>
  <c r="D6" i="14"/>
  <c r="D5" i="14"/>
  <c r="E4" i="14"/>
  <c r="D4" i="14"/>
  <c r="E7" i="1" l="1"/>
  <c r="E6" i="1"/>
  <c r="E5" i="1"/>
  <c r="E4" i="1"/>
  <c r="E3" i="1"/>
  <c r="E2" i="1"/>
  <c r="H32" i="1"/>
  <c r="H31" i="1"/>
  <c r="H30" i="1"/>
  <c r="H29" i="1"/>
  <c r="H28" i="1"/>
  <c r="H27" i="1"/>
  <c r="H26" i="1"/>
  <c r="H25" i="1"/>
  <c r="H24" i="1"/>
  <c r="H23" i="1"/>
  <c r="H22" i="1"/>
  <c r="H21" i="1"/>
  <c r="E437" i="1"/>
  <c r="H437" i="1"/>
  <c r="N437" i="1"/>
  <c r="O437" i="1"/>
  <c r="Q437" i="1"/>
  <c r="R437" i="1"/>
  <c r="E438" i="1"/>
  <c r="H438" i="1"/>
  <c r="N438" i="1"/>
  <c r="O438" i="1"/>
  <c r="Q438" i="1"/>
  <c r="R438" i="1"/>
  <c r="E439" i="1"/>
  <c r="H439" i="1"/>
  <c r="N439" i="1"/>
  <c r="O439" i="1"/>
  <c r="Q439" i="1"/>
  <c r="R439" i="1"/>
  <c r="E440" i="1"/>
  <c r="H440" i="1"/>
  <c r="N440" i="1"/>
  <c r="O440" i="1"/>
  <c r="Q440" i="1"/>
  <c r="R440" i="1"/>
  <c r="E441" i="1"/>
  <c r="H441" i="1"/>
  <c r="N441" i="1"/>
  <c r="O441" i="1"/>
  <c r="Q441" i="1"/>
  <c r="R441" i="1"/>
  <c r="E442" i="1"/>
  <c r="H442" i="1"/>
  <c r="N442" i="1"/>
  <c r="O442" i="1"/>
  <c r="Q442" i="1"/>
  <c r="R442" i="1"/>
  <c r="E443" i="1"/>
  <c r="H443" i="1"/>
  <c r="N443" i="1"/>
  <c r="O443" i="1"/>
  <c r="Q443" i="1"/>
  <c r="R443" i="1"/>
  <c r="E444" i="1"/>
  <c r="H444" i="1"/>
  <c r="N444" i="1"/>
  <c r="O444" i="1"/>
  <c r="Q444" i="1"/>
  <c r="R444" i="1"/>
  <c r="E445" i="1"/>
  <c r="H445" i="1"/>
  <c r="N445" i="1"/>
  <c r="O445" i="1"/>
  <c r="Q445" i="1"/>
  <c r="R445" i="1"/>
  <c r="E446" i="1"/>
  <c r="H446" i="1"/>
  <c r="N446" i="1"/>
  <c r="O446" i="1"/>
  <c r="Q446" i="1"/>
  <c r="R446" i="1"/>
  <c r="E447" i="1"/>
  <c r="H447" i="1"/>
  <c r="N447" i="1"/>
  <c r="O447" i="1"/>
  <c r="Q447" i="1"/>
  <c r="R447" i="1"/>
  <c r="E448" i="1"/>
  <c r="H448" i="1"/>
  <c r="N448" i="1"/>
  <c r="O448" i="1"/>
  <c r="Q448" i="1"/>
  <c r="R448" i="1"/>
  <c r="E449" i="1"/>
  <c r="H449" i="1"/>
  <c r="N449" i="1"/>
  <c r="O449" i="1"/>
  <c r="Q449" i="1"/>
  <c r="R449" i="1"/>
  <c r="E450" i="1"/>
  <c r="H450" i="1"/>
  <c r="N450" i="1"/>
  <c r="O450" i="1"/>
  <c r="Q450" i="1"/>
  <c r="R450" i="1"/>
  <c r="E451" i="1"/>
  <c r="H451" i="1"/>
  <c r="N451" i="1"/>
  <c r="O451" i="1"/>
  <c r="Q451" i="1"/>
  <c r="R451" i="1"/>
  <c r="E452" i="1"/>
  <c r="H452" i="1"/>
  <c r="N452" i="1"/>
  <c r="O452" i="1"/>
  <c r="Q452" i="1"/>
  <c r="R452" i="1"/>
  <c r="E453" i="1"/>
  <c r="H453" i="1"/>
  <c r="N453" i="1"/>
  <c r="O453" i="1"/>
  <c r="Q453" i="1"/>
  <c r="R453" i="1"/>
  <c r="E454" i="1"/>
  <c r="H454" i="1"/>
  <c r="N454" i="1"/>
  <c r="O454" i="1"/>
  <c r="Q454" i="1"/>
  <c r="R454" i="1"/>
  <c r="E455" i="1"/>
  <c r="H455" i="1"/>
  <c r="N455" i="1"/>
  <c r="O455" i="1"/>
  <c r="Q455" i="1"/>
  <c r="R455" i="1"/>
  <c r="E456" i="1"/>
  <c r="H456" i="1"/>
  <c r="N456" i="1"/>
  <c r="O456" i="1"/>
  <c r="Q456" i="1"/>
  <c r="R456" i="1"/>
  <c r="E457" i="1"/>
  <c r="H457" i="1"/>
  <c r="N457" i="1"/>
  <c r="O457" i="1"/>
  <c r="Q457" i="1"/>
  <c r="R457" i="1"/>
  <c r="E458" i="1"/>
  <c r="H458" i="1"/>
  <c r="N458" i="1"/>
  <c r="O458" i="1"/>
  <c r="Q458" i="1"/>
  <c r="R458" i="1"/>
  <c r="E459" i="1"/>
  <c r="H459" i="1"/>
  <c r="N459" i="1"/>
  <c r="O459" i="1"/>
  <c r="Q459" i="1"/>
  <c r="R459" i="1"/>
  <c r="E460" i="1"/>
  <c r="H460" i="1"/>
  <c r="N460" i="1"/>
  <c r="O460" i="1"/>
  <c r="Q460" i="1"/>
  <c r="R460" i="1"/>
  <c r="E461" i="1"/>
  <c r="H461" i="1"/>
  <c r="N461" i="1"/>
  <c r="O461" i="1"/>
  <c r="Q461" i="1"/>
  <c r="R461" i="1"/>
  <c r="E462" i="1"/>
  <c r="H462" i="1"/>
  <c r="N462" i="1"/>
  <c r="O462" i="1"/>
  <c r="Q462" i="1"/>
  <c r="R462" i="1"/>
  <c r="E463" i="1"/>
  <c r="H463" i="1"/>
  <c r="N463" i="1"/>
  <c r="O463" i="1"/>
  <c r="Q463" i="1"/>
  <c r="R463" i="1"/>
  <c r="E464" i="1"/>
  <c r="H464" i="1"/>
  <c r="N464" i="1"/>
  <c r="O464" i="1"/>
  <c r="Q464" i="1"/>
  <c r="R464" i="1"/>
  <c r="E465" i="1"/>
  <c r="H465" i="1"/>
  <c r="N465" i="1"/>
  <c r="O465" i="1"/>
  <c r="Q465" i="1"/>
  <c r="R465" i="1"/>
  <c r="E466" i="1"/>
  <c r="H466" i="1"/>
  <c r="N466" i="1"/>
  <c r="O466" i="1"/>
  <c r="Q466" i="1"/>
  <c r="R466" i="1"/>
  <c r="E467" i="1"/>
  <c r="H467" i="1"/>
  <c r="N467" i="1"/>
  <c r="O467" i="1"/>
  <c r="Q467" i="1"/>
  <c r="R467" i="1"/>
  <c r="E468" i="1"/>
  <c r="H468" i="1"/>
  <c r="N468" i="1"/>
  <c r="O468" i="1"/>
  <c r="Q468" i="1"/>
  <c r="R468" i="1"/>
  <c r="E469" i="1"/>
  <c r="H469" i="1"/>
  <c r="N469" i="1"/>
  <c r="O469" i="1"/>
  <c r="Q469" i="1"/>
  <c r="R469" i="1"/>
  <c r="E470" i="1"/>
  <c r="H470" i="1"/>
  <c r="N470" i="1"/>
  <c r="O470" i="1"/>
  <c r="Q470" i="1"/>
  <c r="R470" i="1"/>
  <c r="E471" i="1"/>
  <c r="H471" i="1"/>
  <c r="N471" i="1"/>
  <c r="O471" i="1"/>
  <c r="Q471" i="1"/>
  <c r="R471" i="1"/>
  <c r="E472" i="1"/>
  <c r="H472" i="1"/>
  <c r="N472" i="1"/>
  <c r="O472" i="1"/>
  <c r="Q472" i="1"/>
  <c r="R472" i="1"/>
  <c r="E473" i="1"/>
  <c r="H473" i="1"/>
  <c r="N473" i="1"/>
  <c r="O473" i="1"/>
  <c r="Q473" i="1"/>
  <c r="R473" i="1"/>
  <c r="E474" i="1"/>
  <c r="H474" i="1"/>
  <c r="N474" i="1"/>
  <c r="O474" i="1"/>
  <c r="Q474" i="1"/>
  <c r="R474" i="1"/>
  <c r="E475" i="1"/>
  <c r="H475" i="1"/>
  <c r="N475" i="1"/>
  <c r="O475" i="1"/>
  <c r="Q475" i="1"/>
  <c r="R475" i="1"/>
  <c r="E476" i="1"/>
  <c r="H476" i="1"/>
  <c r="N476" i="1"/>
  <c r="O476" i="1"/>
  <c r="Q476" i="1"/>
  <c r="R476" i="1"/>
  <c r="E477" i="1"/>
  <c r="H477" i="1"/>
  <c r="N477" i="1"/>
  <c r="O477" i="1"/>
  <c r="Q477" i="1"/>
  <c r="R477" i="1"/>
  <c r="E478" i="1"/>
  <c r="H478" i="1"/>
  <c r="N478" i="1"/>
  <c r="O478" i="1"/>
  <c r="Q478" i="1"/>
  <c r="R478" i="1"/>
  <c r="E479" i="1"/>
  <c r="H479" i="1"/>
  <c r="N479" i="1"/>
  <c r="O479" i="1"/>
  <c r="Q479" i="1"/>
  <c r="R479" i="1"/>
  <c r="E480" i="1"/>
  <c r="H480" i="1"/>
  <c r="N480" i="1"/>
  <c r="O480" i="1"/>
  <c r="Q480" i="1"/>
  <c r="R480" i="1"/>
  <c r="E481" i="1"/>
  <c r="H481" i="1"/>
  <c r="N481" i="1"/>
  <c r="O481" i="1"/>
  <c r="Q481" i="1"/>
  <c r="R481" i="1"/>
  <c r="E482" i="1"/>
  <c r="H482" i="1"/>
  <c r="N482" i="1"/>
  <c r="O482" i="1"/>
  <c r="Q482" i="1"/>
  <c r="R482" i="1"/>
  <c r="E483" i="1"/>
  <c r="H483" i="1"/>
  <c r="N483" i="1"/>
  <c r="O483" i="1"/>
  <c r="Q483" i="1"/>
  <c r="R483" i="1"/>
  <c r="E484" i="1"/>
  <c r="H484" i="1"/>
  <c r="N484" i="1"/>
  <c r="O484" i="1"/>
  <c r="Q484" i="1"/>
  <c r="R484" i="1"/>
  <c r="E485" i="1"/>
  <c r="H485" i="1"/>
  <c r="N485" i="1"/>
  <c r="O485" i="1"/>
  <c r="Q485" i="1"/>
  <c r="R485" i="1"/>
  <c r="E486" i="1"/>
  <c r="H486" i="1"/>
  <c r="N486" i="1"/>
  <c r="O486" i="1"/>
  <c r="Q486" i="1"/>
  <c r="R486" i="1"/>
  <c r="E487" i="1"/>
  <c r="H487" i="1"/>
  <c r="N487" i="1"/>
  <c r="O487" i="1"/>
  <c r="Q487" i="1"/>
  <c r="R487" i="1"/>
  <c r="E488" i="1"/>
  <c r="H488" i="1"/>
  <c r="N488" i="1"/>
  <c r="O488" i="1"/>
  <c r="Q488" i="1"/>
  <c r="R488" i="1"/>
  <c r="E489" i="1"/>
  <c r="H489" i="1"/>
  <c r="N489" i="1"/>
  <c r="O489" i="1"/>
  <c r="Q489" i="1"/>
  <c r="R489" i="1"/>
  <c r="E490" i="1"/>
  <c r="H490" i="1"/>
  <c r="N490" i="1"/>
  <c r="O490" i="1"/>
  <c r="Q490" i="1"/>
  <c r="R490" i="1"/>
  <c r="E491" i="1"/>
  <c r="H491" i="1"/>
  <c r="N491" i="1"/>
  <c r="O491" i="1"/>
  <c r="Q491" i="1"/>
  <c r="R491" i="1"/>
  <c r="E492" i="1"/>
  <c r="H492" i="1"/>
  <c r="N492" i="1"/>
  <c r="O492" i="1"/>
  <c r="Q492" i="1"/>
  <c r="R492" i="1"/>
  <c r="E493" i="1"/>
  <c r="H493" i="1"/>
  <c r="N493" i="1"/>
  <c r="O493" i="1"/>
  <c r="Q493" i="1"/>
  <c r="R493" i="1"/>
  <c r="E494" i="1"/>
  <c r="H494" i="1"/>
  <c r="N494" i="1"/>
  <c r="O494" i="1"/>
  <c r="Q494" i="1"/>
  <c r="R494" i="1"/>
  <c r="E495" i="1"/>
  <c r="H495" i="1"/>
  <c r="N495" i="1"/>
  <c r="O495" i="1"/>
  <c r="Q495" i="1"/>
  <c r="R495" i="1"/>
  <c r="E496" i="1"/>
  <c r="H496" i="1"/>
  <c r="N496" i="1"/>
  <c r="O496" i="1"/>
  <c r="Q496" i="1"/>
  <c r="R496" i="1"/>
  <c r="E497" i="1"/>
  <c r="H497" i="1"/>
  <c r="N497" i="1"/>
  <c r="O497" i="1"/>
  <c r="Q497" i="1"/>
  <c r="R497" i="1"/>
  <c r="E498" i="1"/>
  <c r="H498" i="1"/>
  <c r="N498" i="1"/>
  <c r="O498" i="1"/>
  <c r="Q498" i="1"/>
  <c r="R498" i="1"/>
  <c r="E499" i="1"/>
  <c r="H499" i="1"/>
  <c r="N499" i="1"/>
  <c r="O499" i="1"/>
  <c r="Q499" i="1"/>
  <c r="R499" i="1"/>
  <c r="E500" i="1"/>
  <c r="H500" i="1"/>
  <c r="N500" i="1"/>
  <c r="O500" i="1"/>
  <c r="Q500" i="1"/>
  <c r="R500" i="1"/>
  <c r="E433" i="1"/>
  <c r="H433" i="1"/>
  <c r="N433" i="1"/>
  <c r="O433" i="1"/>
  <c r="Q433" i="1"/>
  <c r="R433" i="1"/>
  <c r="E434" i="1"/>
  <c r="H434" i="1"/>
  <c r="N434" i="1"/>
  <c r="O434" i="1"/>
  <c r="Q434" i="1"/>
  <c r="R434" i="1"/>
  <c r="E435" i="1"/>
  <c r="H435" i="1"/>
  <c r="N435" i="1"/>
  <c r="O435" i="1"/>
  <c r="Q435" i="1"/>
  <c r="R435" i="1"/>
  <c r="E436" i="1"/>
  <c r="H436" i="1"/>
  <c r="N436" i="1"/>
  <c r="O436" i="1"/>
  <c r="Q436" i="1"/>
  <c r="R436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E19" i="1"/>
  <c r="E18" i="1"/>
  <c r="E17" i="1"/>
  <c r="E16" i="1"/>
  <c r="E15" i="1"/>
  <c r="E14" i="1"/>
  <c r="E13" i="1"/>
  <c r="E12" i="1"/>
  <c r="E11" i="1"/>
  <c r="E10" i="1"/>
  <c r="E9" i="1"/>
  <c r="E8" i="1"/>
  <c r="A47" i="11"/>
  <c r="B41" i="11"/>
  <c r="B47" i="11"/>
  <c r="A46" i="11"/>
  <c r="B46" i="11"/>
  <c r="A45" i="11"/>
  <c r="B45" i="11"/>
  <c r="A44" i="11"/>
  <c r="B44" i="11"/>
  <c r="A43" i="11"/>
  <c r="B43" i="11"/>
  <c r="A42" i="11"/>
  <c r="B42" i="11"/>
  <c r="A17" i="9"/>
  <c r="B11" i="9"/>
  <c r="B17" i="9"/>
  <c r="A16" i="9"/>
  <c r="B16" i="9"/>
  <c r="A15" i="9"/>
  <c r="B15" i="9"/>
  <c r="A14" i="9"/>
  <c r="B14" i="9"/>
  <c r="A13" i="9"/>
  <c r="B13" i="9"/>
  <c r="A12" i="9"/>
  <c r="H4" i="1"/>
  <c r="B12" i="9"/>
  <c r="C12" i="9"/>
  <c r="C13" i="9"/>
  <c r="C14" i="9"/>
  <c r="C15" i="9"/>
  <c r="C16" i="9"/>
  <c r="C17" i="9"/>
  <c r="K11" i="9"/>
  <c r="K17" i="9"/>
  <c r="K16" i="9"/>
  <c r="K15" i="9"/>
  <c r="K14" i="9"/>
  <c r="K13" i="9"/>
  <c r="K12" i="9"/>
  <c r="H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B26" i="11"/>
  <c r="A10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N9" i="1"/>
  <c r="Q9" i="1"/>
  <c r="A37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5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3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1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29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27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12" i="11"/>
  <c r="N8" i="1"/>
  <c r="Q8" i="1"/>
  <c r="B12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N2" i="1"/>
  <c r="Q2" i="1"/>
  <c r="N3" i="1"/>
  <c r="Q3" i="1"/>
  <c r="E33" i="11"/>
  <c r="N4" i="1"/>
  <c r="Q4" i="1"/>
  <c r="N5" i="1"/>
  <c r="Q5" i="1"/>
  <c r="N6" i="1"/>
  <c r="Q6" i="1"/>
  <c r="D33" i="11"/>
  <c r="C33" i="11"/>
  <c r="B33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16" i="11"/>
  <c r="B16" i="11"/>
  <c r="A18" i="11"/>
  <c r="B19" i="11"/>
  <c r="A22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0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19" i="11"/>
  <c r="L19" i="11"/>
  <c r="K19" i="11"/>
  <c r="J19" i="11"/>
  <c r="I19" i="11"/>
  <c r="H19" i="11"/>
  <c r="G19" i="11"/>
  <c r="F19" i="11"/>
  <c r="E19" i="11"/>
  <c r="D19" i="11"/>
  <c r="C19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4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3" i="11"/>
  <c r="E3" i="11"/>
  <c r="A8" i="11"/>
  <c r="E8" i="11"/>
  <c r="A7" i="11"/>
  <c r="E7" i="11"/>
  <c r="A6" i="11"/>
  <c r="E6" i="11"/>
  <c r="A5" i="11"/>
  <c r="E5" i="11"/>
  <c r="A4" i="11"/>
  <c r="E4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M16" i="11"/>
  <c r="L16" i="11"/>
  <c r="K16" i="11"/>
  <c r="J16" i="11"/>
  <c r="I16" i="11"/>
  <c r="H16" i="11"/>
  <c r="G16" i="11"/>
  <c r="F16" i="11"/>
  <c r="E16" i="11"/>
  <c r="D16" i="11"/>
  <c r="C16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M12" i="11"/>
  <c r="L12" i="11"/>
  <c r="K12" i="11"/>
  <c r="J12" i="11"/>
  <c r="I12" i="11"/>
  <c r="H12" i="11"/>
  <c r="G12" i="11"/>
  <c r="F12" i="11"/>
  <c r="E12" i="11"/>
  <c r="D12" i="11"/>
  <c r="C12" i="11"/>
  <c r="D8" i="11"/>
  <c r="D7" i="11"/>
  <c r="D6" i="11"/>
  <c r="D5" i="11"/>
  <c r="D4" i="11"/>
  <c r="D3" i="11"/>
  <c r="D2" i="1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O506" i="13"/>
  <c r="N506" i="13"/>
  <c r="Q506" i="13"/>
  <c r="H506" i="13"/>
  <c r="O505" i="13"/>
  <c r="N505" i="13"/>
  <c r="Q505" i="13"/>
  <c r="H505" i="13"/>
  <c r="O504" i="13"/>
  <c r="N504" i="13"/>
  <c r="Q504" i="13"/>
  <c r="H504" i="13"/>
  <c r="O503" i="13"/>
  <c r="N503" i="13"/>
  <c r="Q503" i="13"/>
  <c r="H503" i="13"/>
  <c r="O502" i="13"/>
  <c r="N502" i="13"/>
  <c r="Q502" i="13"/>
  <c r="H502" i="13"/>
  <c r="O501" i="13"/>
  <c r="N501" i="13"/>
  <c r="Q501" i="13"/>
  <c r="H501" i="13"/>
  <c r="O500" i="13"/>
  <c r="N500" i="13"/>
  <c r="Q500" i="13"/>
  <c r="H500" i="13"/>
  <c r="O499" i="13"/>
  <c r="N499" i="13"/>
  <c r="Q499" i="13"/>
  <c r="H499" i="13"/>
  <c r="O498" i="13"/>
  <c r="N498" i="13"/>
  <c r="Q498" i="13"/>
  <c r="H498" i="13"/>
  <c r="O497" i="13"/>
  <c r="N497" i="13"/>
  <c r="Q497" i="13"/>
  <c r="H497" i="13"/>
  <c r="O496" i="13"/>
  <c r="N496" i="13"/>
  <c r="Q496" i="13"/>
  <c r="H496" i="13"/>
  <c r="O495" i="13"/>
  <c r="N495" i="13"/>
  <c r="Q495" i="13"/>
  <c r="H495" i="13"/>
  <c r="O494" i="13"/>
  <c r="N494" i="13"/>
  <c r="Q494" i="13"/>
  <c r="H494" i="13"/>
  <c r="O493" i="13"/>
  <c r="N493" i="13"/>
  <c r="Q493" i="13"/>
  <c r="H493" i="13"/>
  <c r="O492" i="13"/>
  <c r="N492" i="13"/>
  <c r="Q492" i="13"/>
  <c r="H492" i="13"/>
  <c r="O491" i="13"/>
  <c r="N491" i="13"/>
  <c r="Q491" i="13"/>
  <c r="H491" i="13"/>
  <c r="O490" i="13"/>
  <c r="N490" i="13"/>
  <c r="Q490" i="13"/>
  <c r="H490" i="13"/>
  <c r="O489" i="13"/>
  <c r="N489" i="13"/>
  <c r="Q489" i="13"/>
  <c r="H489" i="13"/>
  <c r="O488" i="13"/>
  <c r="N488" i="13"/>
  <c r="Q488" i="13"/>
  <c r="H488" i="13"/>
  <c r="O487" i="13"/>
  <c r="N487" i="13"/>
  <c r="Q487" i="13"/>
  <c r="H487" i="13"/>
  <c r="O486" i="13"/>
  <c r="N486" i="13"/>
  <c r="Q486" i="13"/>
  <c r="H486" i="13"/>
  <c r="O485" i="13"/>
  <c r="N485" i="13"/>
  <c r="Q485" i="13"/>
  <c r="H485" i="13"/>
  <c r="O484" i="13"/>
  <c r="N484" i="13"/>
  <c r="Q484" i="13"/>
  <c r="H484" i="13"/>
  <c r="O483" i="13"/>
  <c r="N483" i="13"/>
  <c r="Q483" i="13"/>
  <c r="H483" i="13"/>
  <c r="O482" i="13"/>
  <c r="N482" i="13"/>
  <c r="Q482" i="13"/>
  <c r="H482" i="13"/>
  <c r="O481" i="13"/>
  <c r="N481" i="13"/>
  <c r="Q481" i="13"/>
  <c r="H481" i="13"/>
  <c r="O480" i="13"/>
  <c r="N480" i="13"/>
  <c r="Q480" i="13"/>
  <c r="H480" i="13"/>
  <c r="O479" i="13"/>
  <c r="N479" i="13"/>
  <c r="Q479" i="13"/>
  <c r="H479" i="13"/>
  <c r="O478" i="13"/>
  <c r="N478" i="13"/>
  <c r="Q478" i="13"/>
  <c r="H478" i="13"/>
  <c r="O477" i="13"/>
  <c r="N477" i="13"/>
  <c r="Q477" i="13"/>
  <c r="H477" i="13"/>
  <c r="O476" i="13"/>
  <c r="N476" i="13"/>
  <c r="Q476" i="13"/>
  <c r="H476" i="13"/>
  <c r="O475" i="13"/>
  <c r="N475" i="13"/>
  <c r="Q475" i="13"/>
  <c r="H475" i="13"/>
  <c r="O474" i="13"/>
  <c r="N474" i="13"/>
  <c r="Q474" i="13"/>
  <c r="H474" i="13"/>
  <c r="O473" i="13"/>
  <c r="N473" i="13"/>
  <c r="Q473" i="13"/>
  <c r="H473" i="13"/>
  <c r="O472" i="13"/>
  <c r="N472" i="13"/>
  <c r="Q472" i="13"/>
  <c r="H472" i="13"/>
  <c r="O471" i="13"/>
  <c r="N471" i="13"/>
  <c r="Q471" i="13"/>
  <c r="H471" i="13"/>
  <c r="O470" i="13"/>
  <c r="N470" i="13"/>
  <c r="Q470" i="13"/>
  <c r="H470" i="13"/>
  <c r="O469" i="13"/>
  <c r="N469" i="13"/>
  <c r="Q469" i="13"/>
  <c r="H469" i="13"/>
  <c r="O468" i="13"/>
  <c r="N468" i="13"/>
  <c r="Q468" i="13"/>
  <c r="H468" i="13"/>
  <c r="O467" i="13"/>
  <c r="N467" i="13"/>
  <c r="Q467" i="13"/>
  <c r="H467" i="13"/>
  <c r="O466" i="13"/>
  <c r="N466" i="13"/>
  <c r="Q466" i="13"/>
  <c r="H466" i="13"/>
  <c r="O465" i="13"/>
  <c r="N465" i="13"/>
  <c r="Q465" i="13"/>
  <c r="H465" i="13"/>
  <c r="O464" i="13"/>
  <c r="N464" i="13"/>
  <c r="Q464" i="13"/>
  <c r="H464" i="13"/>
  <c r="O463" i="13"/>
  <c r="N463" i="13"/>
  <c r="Q463" i="13"/>
  <c r="H463" i="13"/>
  <c r="O462" i="13"/>
  <c r="N462" i="13"/>
  <c r="Q462" i="13"/>
  <c r="H462" i="13"/>
  <c r="O461" i="13"/>
  <c r="N461" i="13"/>
  <c r="Q461" i="13"/>
  <c r="H461" i="13"/>
  <c r="O460" i="13"/>
  <c r="N460" i="13"/>
  <c r="Q460" i="13"/>
  <c r="H460" i="13"/>
  <c r="O459" i="13"/>
  <c r="N459" i="13"/>
  <c r="Q459" i="13"/>
  <c r="H459" i="13"/>
  <c r="O458" i="13"/>
  <c r="N458" i="13"/>
  <c r="Q458" i="13"/>
  <c r="H458" i="13"/>
  <c r="O457" i="13"/>
  <c r="N457" i="13"/>
  <c r="Q457" i="13"/>
  <c r="H457" i="13"/>
  <c r="O456" i="13"/>
  <c r="N456" i="13"/>
  <c r="Q456" i="13"/>
  <c r="H456" i="13"/>
  <c r="O455" i="13"/>
  <c r="N455" i="13"/>
  <c r="Q455" i="13"/>
  <c r="H455" i="13"/>
  <c r="O454" i="13"/>
  <c r="N454" i="13"/>
  <c r="Q454" i="13"/>
  <c r="H454" i="13"/>
  <c r="O453" i="13"/>
  <c r="N453" i="13"/>
  <c r="Q453" i="13"/>
  <c r="H453" i="13"/>
  <c r="O452" i="13"/>
  <c r="N452" i="13"/>
  <c r="Q452" i="13"/>
  <c r="H452" i="13"/>
  <c r="O451" i="13"/>
  <c r="N451" i="13"/>
  <c r="Q451" i="13"/>
  <c r="H451" i="13"/>
  <c r="O450" i="13"/>
  <c r="N450" i="13"/>
  <c r="Q450" i="13"/>
  <c r="H450" i="13"/>
  <c r="O449" i="13"/>
  <c r="N449" i="13"/>
  <c r="Q449" i="13"/>
  <c r="H449" i="13"/>
  <c r="O448" i="13"/>
  <c r="N448" i="13"/>
  <c r="Q448" i="13"/>
  <c r="H448" i="13"/>
  <c r="O447" i="13"/>
  <c r="N447" i="13"/>
  <c r="Q447" i="13"/>
  <c r="H447" i="13"/>
  <c r="O446" i="13"/>
  <c r="N446" i="13"/>
  <c r="Q446" i="13"/>
  <c r="H446" i="13"/>
  <c r="O445" i="13"/>
  <c r="N445" i="13"/>
  <c r="Q445" i="13"/>
  <c r="H445" i="13"/>
  <c r="O444" i="13"/>
  <c r="N444" i="13"/>
  <c r="Q444" i="13"/>
  <c r="H444" i="13"/>
  <c r="O443" i="13"/>
  <c r="N443" i="13"/>
  <c r="Q443" i="13"/>
  <c r="H443" i="13"/>
  <c r="O442" i="13"/>
  <c r="N442" i="13"/>
  <c r="Q442" i="13"/>
  <c r="H442" i="13"/>
  <c r="O441" i="13"/>
  <c r="N441" i="13"/>
  <c r="Q441" i="13"/>
  <c r="H441" i="13"/>
  <c r="O440" i="13"/>
  <c r="N440" i="13"/>
  <c r="Q440" i="13"/>
  <c r="H440" i="13"/>
  <c r="O439" i="13"/>
  <c r="N439" i="13"/>
  <c r="Q439" i="13"/>
  <c r="H439" i="13"/>
  <c r="O438" i="13"/>
  <c r="N438" i="13"/>
  <c r="Q438" i="13"/>
  <c r="H438" i="13"/>
  <c r="O437" i="13"/>
  <c r="N437" i="13"/>
  <c r="Q437" i="13"/>
  <c r="H437" i="13"/>
  <c r="O436" i="13"/>
  <c r="N436" i="13"/>
  <c r="Q436" i="13"/>
  <c r="H436" i="13"/>
  <c r="O435" i="13"/>
  <c r="N435" i="13"/>
  <c r="Q435" i="13"/>
  <c r="H435" i="13"/>
  <c r="O434" i="13"/>
  <c r="N434" i="13"/>
  <c r="Q434" i="13"/>
  <c r="H434" i="13"/>
  <c r="O433" i="13"/>
  <c r="N433" i="13"/>
  <c r="Q433" i="13"/>
  <c r="H433" i="13"/>
  <c r="O432" i="13"/>
  <c r="N432" i="13"/>
  <c r="Q432" i="13"/>
  <c r="H432" i="13"/>
  <c r="O431" i="13"/>
  <c r="N431" i="13"/>
  <c r="Q431" i="13"/>
  <c r="H431" i="13"/>
  <c r="O430" i="13"/>
  <c r="N430" i="13"/>
  <c r="Q430" i="13"/>
  <c r="H430" i="13"/>
  <c r="O429" i="13"/>
  <c r="N429" i="13"/>
  <c r="Q429" i="13"/>
  <c r="H429" i="13"/>
  <c r="O428" i="13"/>
  <c r="N428" i="13"/>
  <c r="Q428" i="13"/>
  <c r="H428" i="13"/>
  <c r="O427" i="13"/>
  <c r="N427" i="13"/>
  <c r="Q427" i="13"/>
  <c r="H427" i="13"/>
  <c r="O426" i="13"/>
  <c r="N426" i="13"/>
  <c r="Q426" i="13"/>
  <c r="H426" i="13"/>
  <c r="O425" i="13"/>
  <c r="N425" i="13"/>
  <c r="Q425" i="13"/>
  <c r="H425" i="13"/>
  <c r="O424" i="13"/>
  <c r="N424" i="13"/>
  <c r="Q424" i="13"/>
  <c r="H424" i="13"/>
  <c r="O423" i="13"/>
  <c r="N423" i="13"/>
  <c r="Q423" i="13"/>
  <c r="H423" i="13"/>
  <c r="O422" i="13"/>
  <c r="N422" i="13"/>
  <c r="Q422" i="13"/>
  <c r="H422" i="13"/>
  <c r="O421" i="13"/>
  <c r="N421" i="13"/>
  <c r="Q421" i="13"/>
  <c r="H421" i="13"/>
  <c r="O420" i="13"/>
  <c r="N420" i="13"/>
  <c r="Q420" i="13"/>
  <c r="H420" i="13"/>
  <c r="O419" i="13"/>
  <c r="N419" i="13"/>
  <c r="Q419" i="13"/>
  <c r="H419" i="13"/>
  <c r="O418" i="13"/>
  <c r="N418" i="13"/>
  <c r="Q418" i="13"/>
  <c r="H418" i="13"/>
  <c r="O417" i="13"/>
  <c r="N417" i="13"/>
  <c r="Q417" i="13"/>
  <c r="H417" i="13"/>
  <c r="O416" i="13"/>
  <c r="N416" i="13"/>
  <c r="Q416" i="13"/>
  <c r="H416" i="13"/>
  <c r="O415" i="13"/>
  <c r="N415" i="13"/>
  <c r="Q415" i="13"/>
  <c r="H415" i="13"/>
  <c r="O414" i="13"/>
  <c r="N414" i="13"/>
  <c r="Q414" i="13"/>
  <c r="H414" i="13"/>
  <c r="O413" i="13"/>
  <c r="N413" i="13"/>
  <c r="Q413" i="13"/>
  <c r="H413" i="13"/>
  <c r="O412" i="13"/>
  <c r="N412" i="13"/>
  <c r="Q412" i="13"/>
  <c r="H412" i="13"/>
  <c r="O411" i="13"/>
  <c r="N411" i="13"/>
  <c r="Q411" i="13"/>
  <c r="H411" i="13"/>
  <c r="O410" i="13"/>
  <c r="N410" i="13"/>
  <c r="Q410" i="13"/>
  <c r="H410" i="13"/>
  <c r="O409" i="13"/>
  <c r="N409" i="13"/>
  <c r="Q409" i="13"/>
  <c r="H409" i="13"/>
  <c r="O408" i="13"/>
  <c r="N408" i="13"/>
  <c r="Q408" i="13"/>
  <c r="H408" i="13"/>
  <c r="O407" i="13"/>
  <c r="N407" i="13"/>
  <c r="Q407" i="13"/>
  <c r="H407" i="13"/>
  <c r="O406" i="13"/>
  <c r="N406" i="13"/>
  <c r="Q406" i="13"/>
  <c r="H406" i="13"/>
  <c r="O405" i="13"/>
  <c r="N405" i="13"/>
  <c r="Q405" i="13"/>
  <c r="H405" i="13"/>
  <c r="O404" i="13"/>
  <c r="N404" i="13"/>
  <c r="Q404" i="13"/>
  <c r="H404" i="13"/>
  <c r="O403" i="13"/>
  <c r="N403" i="13"/>
  <c r="Q403" i="13"/>
  <c r="H403" i="13"/>
  <c r="O402" i="13"/>
  <c r="N402" i="13"/>
  <c r="Q402" i="13"/>
  <c r="H402" i="13"/>
  <c r="O401" i="13"/>
  <c r="N401" i="13"/>
  <c r="Q401" i="13"/>
  <c r="H401" i="13"/>
  <c r="O400" i="13"/>
  <c r="N400" i="13"/>
  <c r="Q400" i="13"/>
  <c r="H400" i="13"/>
  <c r="O399" i="13"/>
  <c r="N399" i="13"/>
  <c r="Q399" i="13"/>
  <c r="H399" i="13"/>
  <c r="O398" i="13"/>
  <c r="N398" i="13"/>
  <c r="Q398" i="13"/>
  <c r="H398" i="13"/>
  <c r="O397" i="13"/>
  <c r="N397" i="13"/>
  <c r="Q397" i="13"/>
  <c r="H397" i="13"/>
  <c r="O396" i="13"/>
  <c r="N396" i="13"/>
  <c r="Q396" i="13"/>
  <c r="H396" i="13"/>
  <c r="O395" i="13"/>
  <c r="N395" i="13"/>
  <c r="Q395" i="13"/>
  <c r="H395" i="13"/>
  <c r="O394" i="13"/>
  <c r="N394" i="13"/>
  <c r="Q394" i="13"/>
  <c r="H394" i="13"/>
  <c r="O393" i="13"/>
  <c r="N393" i="13"/>
  <c r="Q393" i="13"/>
  <c r="H393" i="13"/>
  <c r="O392" i="13"/>
  <c r="N392" i="13"/>
  <c r="Q392" i="13"/>
  <c r="H392" i="13"/>
  <c r="O391" i="13"/>
  <c r="N391" i="13"/>
  <c r="Q391" i="13"/>
  <c r="H391" i="13"/>
  <c r="O390" i="13"/>
  <c r="N390" i="13"/>
  <c r="Q390" i="13"/>
  <c r="H390" i="13"/>
  <c r="O389" i="13"/>
  <c r="N389" i="13"/>
  <c r="Q389" i="13"/>
  <c r="H389" i="13"/>
  <c r="O388" i="13"/>
  <c r="N388" i="13"/>
  <c r="Q388" i="13"/>
  <c r="H388" i="13"/>
  <c r="O387" i="13"/>
  <c r="N387" i="13"/>
  <c r="Q387" i="13"/>
  <c r="H387" i="13"/>
  <c r="O386" i="13"/>
  <c r="N386" i="13"/>
  <c r="Q386" i="13"/>
  <c r="H386" i="13"/>
  <c r="O385" i="13"/>
  <c r="N385" i="13"/>
  <c r="Q385" i="13"/>
  <c r="H385" i="13"/>
  <c r="O384" i="13"/>
  <c r="N384" i="13"/>
  <c r="Q384" i="13"/>
  <c r="H384" i="13"/>
  <c r="O383" i="13"/>
  <c r="N383" i="13"/>
  <c r="Q383" i="13"/>
  <c r="H383" i="13"/>
  <c r="O382" i="13"/>
  <c r="N382" i="13"/>
  <c r="Q382" i="13"/>
  <c r="H382" i="13"/>
  <c r="O381" i="13"/>
  <c r="N381" i="13"/>
  <c r="Q381" i="13"/>
  <c r="H381" i="13"/>
  <c r="O380" i="13"/>
  <c r="N380" i="13"/>
  <c r="Q380" i="13"/>
  <c r="H380" i="13"/>
  <c r="O379" i="13"/>
  <c r="N379" i="13"/>
  <c r="Q379" i="13"/>
  <c r="H379" i="13"/>
  <c r="O378" i="13"/>
  <c r="N378" i="13"/>
  <c r="Q378" i="13"/>
  <c r="H378" i="13"/>
  <c r="O377" i="13"/>
  <c r="N377" i="13"/>
  <c r="Q377" i="13"/>
  <c r="H377" i="13"/>
  <c r="O376" i="13"/>
  <c r="N376" i="13"/>
  <c r="Q376" i="13"/>
  <c r="H376" i="13"/>
  <c r="O375" i="13"/>
  <c r="N375" i="13"/>
  <c r="Q375" i="13"/>
  <c r="H375" i="13"/>
  <c r="O374" i="13"/>
  <c r="N374" i="13"/>
  <c r="Q374" i="13"/>
  <c r="H374" i="13"/>
  <c r="O373" i="13"/>
  <c r="N373" i="13"/>
  <c r="Q373" i="13"/>
  <c r="H373" i="13"/>
  <c r="O372" i="13"/>
  <c r="N372" i="13"/>
  <c r="Q372" i="13"/>
  <c r="H372" i="13"/>
  <c r="O371" i="13"/>
  <c r="N371" i="13"/>
  <c r="Q371" i="13"/>
  <c r="H371" i="13"/>
  <c r="O370" i="13"/>
  <c r="N370" i="13"/>
  <c r="Q370" i="13"/>
  <c r="H370" i="13"/>
  <c r="O369" i="13"/>
  <c r="N369" i="13"/>
  <c r="Q369" i="13"/>
  <c r="H369" i="13"/>
  <c r="O368" i="13"/>
  <c r="N368" i="13"/>
  <c r="Q368" i="13"/>
  <c r="H368" i="13"/>
  <c r="O367" i="13"/>
  <c r="N367" i="13"/>
  <c r="Q367" i="13"/>
  <c r="H367" i="13"/>
  <c r="O366" i="13"/>
  <c r="N366" i="13"/>
  <c r="Q366" i="13"/>
  <c r="H366" i="13"/>
  <c r="O365" i="13"/>
  <c r="N365" i="13"/>
  <c r="Q365" i="13"/>
  <c r="H365" i="13"/>
  <c r="O364" i="13"/>
  <c r="N364" i="13"/>
  <c r="Q364" i="13"/>
  <c r="H364" i="13"/>
  <c r="O363" i="13"/>
  <c r="N363" i="13"/>
  <c r="Q363" i="13"/>
  <c r="H363" i="13"/>
  <c r="O362" i="13"/>
  <c r="N362" i="13"/>
  <c r="Q362" i="13"/>
  <c r="H362" i="13"/>
  <c r="O361" i="13"/>
  <c r="N361" i="13"/>
  <c r="Q361" i="13"/>
  <c r="H361" i="13"/>
  <c r="O360" i="13"/>
  <c r="N360" i="13"/>
  <c r="Q360" i="13"/>
  <c r="H360" i="13"/>
  <c r="O359" i="13"/>
  <c r="N359" i="13"/>
  <c r="Q359" i="13"/>
  <c r="H359" i="13"/>
  <c r="O358" i="13"/>
  <c r="N358" i="13"/>
  <c r="Q358" i="13"/>
  <c r="H358" i="13"/>
  <c r="O357" i="13"/>
  <c r="N357" i="13"/>
  <c r="Q357" i="13"/>
  <c r="H357" i="13"/>
  <c r="O356" i="13"/>
  <c r="N356" i="13"/>
  <c r="Q356" i="13"/>
  <c r="H356" i="13"/>
  <c r="O355" i="13"/>
  <c r="N355" i="13"/>
  <c r="Q355" i="13"/>
  <c r="H355" i="13"/>
  <c r="O354" i="13"/>
  <c r="N354" i="13"/>
  <c r="Q354" i="13"/>
  <c r="H354" i="13"/>
  <c r="O353" i="13"/>
  <c r="N353" i="13"/>
  <c r="Q353" i="13"/>
  <c r="H353" i="13"/>
  <c r="O352" i="13"/>
  <c r="N352" i="13"/>
  <c r="Q352" i="13"/>
  <c r="H352" i="13"/>
  <c r="O351" i="13"/>
  <c r="N351" i="13"/>
  <c r="Q351" i="13"/>
  <c r="H351" i="13"/>
  <c r="O350" i="13"/>
  <c r="N350" i="13"/>
  <c r="Q350" i="13"/>
  <c r="H350" i="13"/>
  <c r="O349" i="13"/>
  <c r="N349" i="13"/>
  <c r="Q349" i="13"/>
  <c r="H349" i="13"/>
  <c r="O348" i="13"/>
  <c r="N348" i="13"/>
  <c r="Q348" i="13"/>
  <c r="H348" i="13"/>
  <c r="O347" i="13"/>
  <c r="N347" i="13"/>
  <c r="Q347" i="13"/>
  <c r="H347" i="13"/>
  <c r="O346" i="13"/>
  <c r="N346" i="13"/>
  <c r="Q346" i="13"/>
  <c r="H346" i="13"/>
  <c r="O345" i="13"/>
  <c r="N345" i="13"/>
  <c r="Q345" i="13"/>
  <c r="H345" i="13"/>
  <c r="O344" i="13"/>
  <c r="N344" i="13"/>
  <c r="Q344" i="13"/>
  <c r="H344" i="13"/>
  <c r="O343" i="13"/>
  <c r="N343" i="13"/>
  <c r="Q343" i="13"/>
  <c r="H343" i="13"/>
  <c r="O342" i="13"/>
  <c r="N342" i="13"/>
  <c r="Q342" i="13"/>
  <c r="H342" i="13"/>
  <c r="O341" i="13"/>
  <c r="N341" i="13"/>
  <c r="Q341" i="13"/>
  <c r="H341" i="13"/>
  <c r="O340" i="13"/>
  <c r="N340" i="13"/>
  <c r="Q340" i="13"/>
  <c r="H340" i="13"/>
  <c r="O339" i="13"/>
  <c r="N339" i="13"/>
  <c r="Q339" i="13"/>
  <c r="H339" i="13"/>
  <c r="O338" i="13"/>
  <c r="N338" i="13"/>
  <c r="Q338" i="13"/>
  <c r="H338" i="13"/>
  <c r="O337" i="13"/>
  <c r="N337" i="13"/>
  <c r="Q337" i="13"/>
  <c r="H337" i="13"/>
  <c r="O336" i="13"/>
  <c r="N336" i="13"/>
  <c r="Q336" i="13"/>
  <c r="H336" i="13"/>
  <c r="O335" i="13"/>
  <c r="N335" i="13"/>
  <c r="Q335" i="13"/>
  <c r="H335" i="13"/>
  <c r="O334" i="13"/>
  <c r="N334" i="13"/>
  <c r="Q334" i="13"/>
  <c r="H334" i="13"/>
  <c r="O333" i="13"/>
  <c r="N333" i="13"/>
  <c r="Q333" i="13"/>
  <c r="H333" i="13"/>
  <c r="O332" i="13"/>
  <c r="N332" i="13"/>
  <c r="Q332" i="13"/>
  <c r="H332" i="13"/>
  <c r="O331" i="13"/>
  <c r="N331" i="13"/>
  <c r="Q331" i="13"/>
  <c r="H331" i="13"/>
  <c r="O330" i="13"/>
  <c r="N330" i="13"/>
  <c r="Q330" i="13"/>
  <c r="H330" i="13"/>
  <c r="O329" i="13"/>
  <c r="N329" i="13"/>
  <c r="Q329" i="13"/>
  <c r="H329" i="13"/>
  <c r="O328" i="13"/>
  <c r="N328" i="13"/>
  <c r="Q328" i="13"/>
  <c r="H328" i="13"/>
  <c r="O327" i="13"/>
  <c r="N327" i="13"/>
  <c r="Q327" i="13"/>
  <c r="H327" i="13"/>
  <c r="O326" i="13"/>
  <c r="N326" i="13"/>
  <c r="Q326" i="13"/>
  <c r="H326" i="13"/>
  <c r="O325" i="13"/>
  <c r="N325" i="13"/>
  <c r="Q325" i="13"/>
  <c r="H325" i="13"/>
  <c r="O324" i="13"/>
  <c r="N324" i="13"/>
  <c r="Q324" i="13"/>
  <c r="H324" i="13"/>
  <c r="O323" i="13"/>
  <c r="N323" i="13"/>
  <c r="Q323" i="13"/>
  <c r="H323" i="13"/>
  <c r="O322" i="13"/>
  <c r="N322" i="13"/>
  <c r="Q322" i="13"/>
  <c r="H322" i="13"/>
  <c r="O321" i="13"/>
  <c r="N321" i="13"/>
  <c r="Q321" i="13"/>
  <c r="H321" i="13"/>
  <c r="O320" i="13"/>
  <c r="N320" i="13"/>
  <c r="Q320" i="13"/>
  <c r="H320" i="13"/>
  <c r="O319" i="13"/>
  <c r="N319" i="13"/>
  <c r="Q319" i="13"/>
  <c r="H319" i="13"/>
  <c r="O318" i="13"/>
  <c r="N318" i="13"/>
  <c r="Q318" i="13"/>
  <c r="H318" i="13"/>
  <c r="O317" i="13"/>
  <c r="N317" i="13"/>
  <c r="Q317" i="13"/>
  <c r="H317" i="13"/>
  <c r="O316" i="13"/>
  <c r="N316" i="13"/>
  <c r="Q316" i="13"/>
  <c r="H316" i="13"/>
  <c r="O315" i="13"/>
  <c r="N315" i="13"/>
  <c r="Q315" i="13"/>
  <c r="H315" i="13"/>
  <c r="O314" i="13"/>
  <c r="N314" i="13"/>
  <c r="Q314" i="13"/>
  <c r="H314" i="13"/>
  <c r="O313" i="13"/>
  <c r="N313" i="13"/>
  <c r="Q313" i="13"/>
  <c r="H313" i="13"/>
  <c r="O312" i="13"/>
  <c r="N312" i="13"/>
  <c r="Q312" i="13"/>
  <c r="H312" i="13"/>
  <c r="O311" i="13"/>
  <c r="N311" i="13"/>
  <c r="Q311" i="13"/>
  <c r="H311" i="13"/>
  <c r="O310" i="13"/>
  <c r="N310" i="13"/>
  <c r="Q310" i="13"/>
  <c r="H310" i="13"/>
  <c r="O309" i="13"/>
  <c r="N309" i="13"/>
  <c r="Q309" i="13"/>
  <c r="H309" i="13"/>
  <c r="O308" i="13"/>
  <c r="N308" i="13"/>
  <c r="Q308" i="13"/>
  <c r="H308" i="13"/>
  <c r="O307" i="13"/>
  <c r="N307" i="13"/>
  <c r="Q307" i="13"/>
  <c r="H307" i="13"/>
  <c r="O306" i="13"/>
  <c r="N306" i="13"/>
  <c r="Q306" i="13"/>
  <c r="H306" i="13"/>
  <c r="O305" i="13"/>
  <c r="N305" i="13"/>
  <c r="Q305" i="13"/>
  <c r="H305" i="13"/>
  <c r="O304" i="13"/>
  <c r="N304" i="13"/>
  <c r="Q304" i="13"/>
  <c r="H304" i="13"/>
  <c r="O303" i="13"/>
  <c r="N303" i="13"/>
  <c r="Q303" i="13"/>
  <c r="H303" i="13"/>
  <c r="O302" i="13"/>
  <c r="N302" i="13"/>
  <c r="Q302" i="13"/>
  <c r="H302" i="13"/>
  <c r="O301" i="13"/>
  <c r="N301" i="13"/>
  <c r="Q301" i="13"/>
  <c r="H301" i="13"/>
  <c r="O300" i="13"/>
  <c r="N300" i="13"/>
  <c r="Q300" i="13"/>
  <c r="H300" i="13"/>
  <c r="O299" i="13"/>
  <c r="N299" i="13"/>
  <c r="Q299" i="13"/>
  <c r="H299" i="13"/>
  <c r="O298" i="13"/>
  <c r="N298" i="13"/>
  <c r="Q298" i="13"/>
  <c r="H298" i="13"/>
  <c r="O297" i="13"/>
  <c r="N297" i="13"/>
  <c r="Q297" i="13"/>
  <c r="H297" i="13"/>
  <c r="O296" i="13"/>
  <c r="N296" i="13"/>
  <c r="Q296" i="13"/>
  <c r="H296" i="13"/>
  <c r="O295" i="13"/>
  <c r="N295" i="13"/>
  <c r="Q295" i="13"/>
  <c r="H295" i="13"/>
  <c r="O294" i="13"/>
  <c r="N294" i="13"/>
  <c r="Q294" i="13"/>
  <c r="H294" i="13"/>
  <c r="O293" i="13"/>
  <c r="N293" i="13"/>
  <c r="Q293" i="13"/>
  <c r="H293" i="13"/>
  <c r="O292" i="13"/>
  <c r="N292" i="13"/>
  <c r="Q292" i="13"/>
  <c r="H292" i="13"/>
  <c r="O291" i="13"/>
  <c r="N291" i="13"/>
  <c r="Q291" i="13"/>
  <c r="H291" i="13"/>
  <c r="O290" i="13"/>
  <c r="N290" i="13"/>
  <c r="Q290" i="13"/>
  <c r="H290" i="13"/>
  <c r="O289" i="13"/>
  <c r="N289" i="13"/>
  <c r="Q289" i="13"/>
  <c r="H289" i="13"/>
  <c r="O288" i="13"/>
  <c r="N288" i="13"/>
  <c r="Q288" i="13"/>
  <c r="H288" i="13"/>
  <c r="O287" i="13"/>
  <c r="N287" i="13"/>
  <c r="Q287" i="13"/>
  <c r="H287" i="13"/>
  <c r="O286" i="13"/>
  <c r="N286" i="13"/>
  <c r="Q286" i="13"/>
  <c r="H286" i="13"/>
  <c r="O285" i="13"/>
  <c r="N285" i="13"/>
  <c r="Q285" i="13"/>
  <c r="H285" i="13"/>
  <c r="O284" i="13"/>
  <c r="N284" i="13"/>
  <c r="Q284" i="13"/>
  <c r="H284" i="13"/>
  <c r="O283" i="13"/>
  <c r="N283" i="13"/>
  <c r="Q283" i="13"/>
  <c r="H283" i="13"/>
  <c r="O282" i="13"/>
  <c r="N282" i="13"/>
  <c r="Q282" i="13"/>
  <c r="H282" i="13"/>
  <c r="O281" i="13"/>
  <c r="N281" i="13"/>
  <c r="Q281" i="13"/>
  <c r="H281" i="13"/>
  <c r="O280" i="13"/>
  <c r="N280" i="13"/>
  <c r="Q280" i="13"/>
  <c r="H280" i="13"/>
  <c r="O279" i="13"/>
  <c r="N279" i="13"/>
  <c r="Q279" i="13"/>
  <c r="H279" i="13"/>
  <c r="O278" i="13"/>
  <c r="N278" i="13"/>
  <c r="Q278" i="13"/>
  <c r="H278" i="13"/>
  <c r="O277" i="13"/>
  <c r="N277" i="13"/>
  <c r="Q277" i="13"/>
  <c r="H277" i="13"/>
  <c r="O276" i="13"/>
  <c r="N276" i="13"/>
  <c r="Q276" i="13"/>
  <c r="H276" i="13"/>
  <c r="O275" i="13"/>
  <c r="N275" i="13"/>
  <c r="Q275" i="13"/>
  <c r="H275" i="13"/>
  <c r="O274" i="13"/>
  <c r="N274" i="13"/>
  <c r="Q274" i="13"/>
  <c r="H274" i="13"/>
  <c r="O273" i="13"/>
  <c r="N273" i="13"/>
  <c r="Q273" i="13"/>
  <c r="H273" i="13"/>
  <c r="O272" i="13"/>
  <c r="N272" i="13"/>
  <c r="Q272" i="13"/>
  <c r="H272" i="13"/>
  <c r="O271" i="13"/>
  <c r="N271" i="13"/>
  <c r="Q271" i="13"/>
  <c r="H271" i="13"/>
  <c r="O270" i="13"/>
  <c r="N270" i="13"/>
  <c r="Q270" i="13"/>
  <c r="H270" i="13"/>
  <c r="O269" i="13"/>
  <c r="N269" i="13"/>
  <c r="Q269" i="13"/>
  <c r="H269" i="13"/>
  <c r="O268" i="13"/>
  <c r="N268" i="13"/>
  <c r="Q268" i="13"/>
  <c r="H268" i="13"/>
  <c r="O267" i="13"/>
  <c r="N267" i="13"/>
  <c r="Q267" i="13"/>
  <c r="H267" i="13"/>
  <c r="O266" i="13"/>
  <c r="N266" i="13"/>
  <c r="Q266" i="13"/>
  <c r="H266" i="13"/>
  <c r="O265" i="13"/>
  <c r="N265" i="13"/>
  <c r="Q265" i="13"/>
  <c r="H265" i="13"/>
  <c r="O264" i="13"/>
  <c r="N264" i="13"/>
  <c r="Q264" i="13"/>
  <c r="H264" i="13"/>
  <c r="O263" i="13"/>
  <c r="N263" i="13"/>
  <c r="Q263" i="13"/>
  <c r="H263" i="13"/>
  <c r="O262" i="13"/>
  <c r="N262" i="13"/>
  <c r="Q262" i="13"/>
  <c r="H262" i="13"/>
  <c r="O261" i="13"/>
  <c r="N261" i="13"/>
  <c r="Q261" i="13"/>
  <c r="H261" i="13"/>
  <c r="O260" i="13"/>
  <c r="N260" i="13"/>
  <c r="Q260" i="13"/>
  <c r="H260" i="13"/>
  <c r="O259" i="13"/>
  <c r="N259" i="13"/>
  <c r="Q259" i="13"/>
  <c r="H259" i="13"/>
  <c r="O258" i="13"/>
  <c r="N258" i="13"/>
  <c r="Q258" i="13"/>
  <c r="H258" i="13"/>
  <c r="O257" i="13"/>
  <c r="N257" i="13"/>
  <c r="Q257" i="13"/>
  <c r="H257" i="13"/>
  <c r="O256" i="13"/>
  <c r="N256" i="13"/>
  <c r="Q256" i="13"/>
  <c r="H256" i="13"/>
  <c r="O255" i="13"/>
  <c r="N255" i="13"/>
  <c r="Q255" i="13"/>
  <c r="H255" i="13"/>
  <c r="O254" i="13"/>
  <c r="N254" i="13"/>
  <c r="Q254" i="13"/>
  <c r="H254" i="13"/>
  <c r="O253" i="13"/>
  <c r="N253" i="13"/>
  <c r="Q253" i="13"/>
  <c r="H253" i="13"/>
  <c r="O252" i="13"/>
  <c r="N252" i="13"/>
  <c r="Q252" i="13"/>
  <c r="H252" i="13"/>
  <c r="O251" i="13"/>
  <c r="N251" i="13"/>
  <c r="Q251" i="13"/>
  <c r="H251" i="13"/>
  <c r="O250" i="13"/>
  <c r="N250" i="13"/>
  <c r="Q250" i="13"/>
  <c r="H250" i="13"/>
  <c r="O249" i="13"/>
  <c r="N249" i="13"/>
  <c r="Q249" i="13"/>
  <c r="H249" i="13"/>
  <c r="O248" i="13"/>
  <c r="N248" i="13"/>
  <c r="Q248" i="13"/>
  <c r="H248" i="13"/>
  <c r="O247" i="13"/>
  <c r="N247" i="13"/>
  <c r="Q247" i="13"/>
  <c r="H247" i="13"/>
  <c r="O246" i="13"/>
  <c r="N246" i="13"/>
  <c r="Q246" i="13"/>
  <c r="H246" i="13"/>
  <c r="O245" i="13"/>
  <c r="N245" i="13"/>
  <c r="Q245" i="13"/>
  <c r="H245" i="13"/>
  <c r="O244" i="13"/>
  <c r="N244" i="13"/>
  <c r="Q244" i="13"/>
  <c r="H244" i="13"/>
  <c r="O243" i="13"/>
  <c r="N243" i="13"/>
  <c r="Q243" i="13"/>
  <c r="H243" i="13"/>
  <c r="O242" i="13"/>
  <c r="N242" i="13"/>
  <c r="Q242" i="13"/>
  <c r="H242" i="13"/>
  <c r="O241" i="13"/>
  <c r="N241" i="13"/>
  <c r="Q241" i="13"/>
  <c r="H241" i="13"/>
  <c r="O240" i="13"/>
  <c r="N240" i="13"/>
  <c r="Q240" i="13"/>
  <c r="H240" i="13"/>
  <c r="O239" i="13"/>
  <c r="N239" i="13"/>
  <c r="Q239" i="13"/>
  <c r="H239" i="13"/>
  <c r="O238" i="13"/>
  <c r="N238" i="13"/>
  <c r="Q238" i="13"/>
  <c r="H238" i="13"/>
  <c r="O237" i="13"/>
  <c r="N237" i="13"/>
  <c r="Q237" i="13"/>
  <c r="H237" i="13"/>
  <c r="O236" i="13"/>
  <c r="N236" i="13"/>
  <c r="Q236" i="13"/>
  <c r="H236" i="13"/>
  <c r="O235" i="13"/>
  <c r="N235" i="13"/>
  <c r="Q235" i="13"/>
  <c r="H235" i="13"/>
  <c r="O234" i="13"/>
  <c r="N234" i="13"/>
  <c r="Q234" i="13"/>
  <c r="H234" i="13"/>
  <c r="O233" i="13"/>
  <c r="N233" i="13"/>
  <c r="Q233" i="13"/>
  <c r="H233" i="13"/>
  <c r="O232" i="13"/>
  <c r="N232" i="13"/>
  <c r="Q232" i="13"/>
  <c r="H232" i="13"/>
  <c r="O231" i="13"/>
  <c r="N231" i="13"/>
  <c r="Q231" i="13"/>
  <c r="H231" i="13"/>
  <c r="O230" i="13"/>
  <c r="N230" i="13"/>
  <c r="Q230" i="13"/>
  <c r="H230" i="13"/>
  <c r="O229" i="13"/>
  <c r="N229" i="13"/>
  <c r="Q229" i="13"/>
  <c r="H229" i="13"/>
  <c r="O228" i="13"/>
  <c r="N228" i="13"/>
  <c r="Q228" i="13"/>
  <c r="H228" i="13"/>
  <c r="O227" i="13"/>
  <c r="N227" i="13"/>
  <c r="Q227" i="13"/>
  <c r="H227" i="13"/>
  <c r="O226" i="13"/>
  <c r="N226" i="13"/>
  <c r="Q226" i="13"/>
  <c r="H226" i="13"/>
  <c r="O225" i="13"/>
  <c r="N225" i="13"/>
  <c r="Q225" i="13"/>
  <c r="H225" i="13"/>
  <c r="O224" i="13"/>
  <c r="N224" i="13"/>
  <c r="Q224" i="13"/>
  <c r="H224" i="13"/>
  <c r="O223" i="13"/>
  <c r="N223" i="13"/>
  <c r="Q223" i="13"/>
  <c r="H223" i="13"/>
  <c r="O222" i="13"/>
  <c r="N222" i="13"/>
  <c r="Q222" i="13"/>
  <c r="H222" i="13"/>
  <c r="O221" i="13"/>
  <c r="N221" i="13"/>
  <c r="Q221" i="13"/>
  <c r="H221" i="13"/>
  <c r="O220" i="13"/>
  <c r="N220" i="13"/>
  <c r="Q220" i="13"/>
  <c r="H220" i="13"/>
  <c r="O219" i="13"/>
  <c r="N219" i="13"/>
  <c r="Q219" i="13"/>
  <c r="H219" i="13"/>
  <c r="O218" i="13"/>
  <c r="N218" i="13"/>
  <c r="Q218" i="13"/>
  <c r="H218" i="13"/>
  <c r="O217" i="13"/>
  <c r="N217" i="13"/>
  <c r="Q217" i="13"/>
  <c r="H217" i="13"/>
  <c r="O216" i="13"/>
  <c r="N216" i="13"/>
  <c r="Q216" i="13"/>
  <c r="H216" i="13"/>
  <c r="O215" i="13"/>
  <c r="N215" i="13"/>
  <c r="Q215" i="13"/>
  <c r="H215" i="13"/>
  <c r="O214" i="13"/>
  <c r="N214" i="13"/>
  <c r="Q214" i="13"/>
  <c r="H214" i="13"/>
  <c r="O213" i="13"/>
  <c r="N213" i="13"/>
  <c r="Q213" i="13"/>
  <c r="H213" i="13"/>
  <c r="O212" i="13"/>
  <c r="N212" i="13"/>
  <c r="Q212" i="13"/>
  <c r="H212" i="13"/>
  <c r="O211" i="13"/>
  <c r="N211" i="13"/>
  <c r="Q211" i="13"/>
  <c r="H211" i="13"/>
  <c r="O210" i="13"/>
  <c r="N210" i="13"/>
  <c r="Q210" i="13"/>
  <c r="H210" i="13"/>
  <c r="O209" i="13"/>
  <c r="N209" i="13"/>
  <c r="Q209" i="13"/>
  <c r="H209" i="13"/>
  <c r="O208" i="13"/>
  <c r="N208" i="13"/>
  <c r="Q208" i="13"/>
  <c r="H208" i="13"/>
  <c r="O207" i="13"/>
  <c r="N207" i="13"/>
  <c r="Q207" i="13"/>
  <c r="H207" i="13"/>
  <c r="O206" i="13"/>
  <c r="N206" i="13"/>
  <c r="Q206" i="13"/>
  <c r="H206" i="13"/>
  <c r="O205" i="13"/>
  <c r="N205" i="13"/>
  <c r="Q205" i="13"/>
  <c r="H205" i="13"/>
  <c r="O204" i="13"/>
  <c r="N204" i="13"/>
  <c r="Q204" i="13"/>
  <c r="H204" i="13"/>
  <c r="O203" i="13"/>
  <c r="N203" i="13"/>
  <c r="Q203" i="13"/>
  <c r="H203" i="13"/>
  <c r="O202" i="13"/>
  <c r="N202" i="13"/>
  <c r="Q202" i="13"/>
  <c r="H202" i="13"/>
  <c r="O201" i="13"/>
  <c r="N201" i="13"/>
  <c r="Q201" i="13"/>
  <c r="H201" i="13"/>
  <c r="O200" i="13"/>
  <c r="N200" i="13"/>
  <c r="Q200" i="13"/>
  <c r="H200" i="13"/>
  <c r="O199" i="13"/>
  <c r="N199" i="13"/>
  <c r="Q199" i="13"/>
  <c r="H199" i="13"/>
  <c r="O198" i="13"/>
  <c r="N198" i="13"/>
  <c r="Q198" i="13"/>
  <c r="H198" i="13"/>
  <c r="O197" i="13"/>
  <c r="N197" i="13"/>
  <c r="Q197" i="13"/>
  <c r="H197" i="13"/>
  <c r="O196" i="13"/>
  <c r="N196" i="13"/>
  <c r="Q196" i="13"/>
  <c r="H196" i="13"/>
  <c r="O195" i="13"/>
  <c r="N195" i="13"/>
  <c r="Q195" i="13"/>
  <c r="H195" i="13"/>
  <c r="O194" i="13"/>
  <c r="N194" i="13"/>
  <c r="Q194" i="13"/>
  <c r="H194" i="13"/>
  <c r="O193" i="13"/>
  <c r="N193" i="13"/>
  <c r="Q193" i="13"/>
  <c r="H193" i="13"/>
  <c r="O192" i="13"/>
  <c r="N192" i="13"/>
  <c r="Q192" i="13"/>
  <c r="H192" i="13"/>
  <c r="O191" i="13"/>
  <c r="N191" i="13"/>
  <c r="Q191" i="13"/>
  <c r="H191" i="13"/>
  <c r="O190" i="13"/>
  <c r="N190" i="13"/>
  <c r="Q190" i="13"/>
  <c r="H190" i="13"/>
  <c r="O189" i="13"/>
  <c r="N189" i="13"/>
  <c r="Q189" i="13"/>
  <c r="H189" i="13"/>
  <c r="O188" i="13"/>
  <c r="N188" i="13"/>
  <c r="Q188" i="13"/>
  <c r="H188" i="13"/>
  <c r="O187" i="13"/>
  <c r="N187" i="13"/>
  <c r="Q187" i="13"/>
  <c r="H187" i="13"/>
  <c r="O186" i="13"/>
  <c r="N186" i="13"/>
  <c r="Q186" i="13"/>
  <c r="H186" i="13"/>
  <c r="O185" i="13"/>
  <c r="N185" i="13"/>
  <c r="Q185" i="13"/>
  <c r="H185" i="13"/>
  <c r="O184" i="13"/>
  <c r="N184" i="13"/>
  <c r="Q184" i="13"/>
  <c r="H184" i="13"/>
  <c r="O183" i="13"/>
  <c r="N183" i="13"/>
  <c r="Q183" i="13"/>
  <c r="H183" i="13"/>
  <c r="O182" i="13"/>
  <c r="N182" i="13"/>
  <c r="Q182" i="13"/>
  <c r="H182" i="13"/>
  <c r="O181" i="13"/>
  <c r="N181" i="13"/>
  <c r="Q181" i="13"/>
  <c r="H181" i="13"/>
  <c r="O180" i="13"/>
  <c r="N180" i="13"/>
  <c r="Q180" i="13"/>
  <c r="H180" i="13"/>
  <c r="O179" i="13"/>
  <c r="N179" i="13"/>
  <c r="Q179" i="13"/>
  <c r="H179" i="13"/>
  <c r="O178" i="13"/>
  <c r="N178" i="13"/>
  <c r="Q178" i="13"/>
  <c r="H178" i="13"/>
  <c r="O177" i="13"/>
  <c r="N177" i="13"/>
  <c r="Q177" i="13"/>
  <c r="H177" i="13"/>
  <c r="O176" i="13"/>
  <c r="N176" i="13"/>
  <c r="Q176" i="13"/>
  <c r="H176" i="13"/>
  <c r="O175" i="13"/>
  <c r="N175" i="13"/>
  <c r="Q175" i="13"/>
  <c r="H175" i="13"/>
  <c r="O174" i="13"/>
  <c r="N174" i="13"/>
  <c r="Q174" i="13"/>
  <c r="H174" i="13"/>
  <c r="O173" i="13"/>
  <c r="N173" i="13"/>
  <c r="Q173" i="13"/>
  <c r="H173" i="13"/>
  <c r="O172" i="13"/>
  <c r="N172" i="13"/>
  <c r="Q172" i="13"/>
  <c r="H172" i="13"/>
  <c r="O171" i="13"/>
  <c r="N171" i="13"/>
  <c r="Q171" i="13"/>
  <c r="H171" i="13"/>
  <c r="O170" i="13"/>
  <c r="N170" i="13"/>
  <c r="Q170" i="13"/>
  <c r="H170" i="13"/>
  <c r="O169" i="13"/>
  <c r="N169" i="13"/>
  <c r="Q169" i="13"/>
  <c r="H169" i="13"/>
  <c r="O168" i="13"/>
  <c r="N168" i="13"/>
  <c r="Q168" i="13"/>
  <c r="H168" i="13"/>
  <c r="O167" i="13"/>
  <c r="N167" i="13"/>
  <c r="Q167" i="13"/>
  <c r="H167" i="13"/>
  <c r="O166" i="13"/>
  <c r="N166" i="13"/>
  <c r="Q166" i="13"/>
  <c r="H166" i="13"/>
  <c r="O165" i="13"/>
  <c r="N165" i="13"/>
  <c r="Q165" i="13"/>
  <c r="H165" i="13"/>
  <c r="O164" i="13"/>
  <c r="N164" i="13"/>
  <c r="Q164" i="13"/>
  <c r="H164" i="13"/>
  <c r="N163" i="13"/>
  <c r="Q163" i="13"/>
  <c r="O163" i="13"/>
  <c r="H163" i="13"/>
  <c r="O162" i="13"/>
  <c r="N162" i="13"/>
  <c r="Q162" i="13"/>
  <c r="H162" i="13"/>
  <c r="N161" i="13"/>
  <c r="Q161" i="13"/>
  <c r="O161" i="13"/>
  <c r="H161" i="13"/>
  <c r="O160" i="13"/>
  <c r="N160" i="13"/>
  <c r="Q160" i="13"/>
  <c r="H160" i="13"/>
  <c r="N159" i="13"/>
  <c r="Q159" i="13"/>
  <c r="O159" i="13"/>
  <c r="H159" i="13"/>
  <c r="O158" i="13"/>
  <c r="N158" i="13"/>
  <c r="Q158" i="13"/>
  <c r="H158" i="13"/>
  <c r="N157" i="13"/>
  <c r="Q157" i="13"/>
  <c r="O157" i="13"/>
  <c r="H157" i="13"/>
  <c r="O156" i="13"/>
  <c r="N156" i="13"/>
  <c r="Q156" i="13"/>
  <c r="H156" i="13"/>
  <c r="N155" i="13"/>
  <c r="Q155" i="13"/>
  <c r="O155" i="13"/>
  <c r="H155" i="13"/>
  <c r="O154" i="13"/>
  <c r="N154" i="13"/>
  <c r="Q154" i="13"/>
  <c r="H154" i="13"/>
  <c r="N153" i="13"/>
  <c r="Q153" i="13"/>
  <c r="O153" i="13"/>
  <c r="H153" i="13"/>
  <c r="O152" i="13"/>
  <c r="N152" i="13"/>
  <c r="Q152" i="13"/>
  <c r="H152" i="13"/>
  <c r="N151" i="13"/>
  <c r="Q151" i="13"/>
  <c r="O151" i="13"/>
  <c r="H151" i="13"/>
  <c r="O150" i="13"/>
  <c r="N150" i="13"/>
  <c r="Q150" i="13"/>
  <c r="H150" i="13"/>
  <c r="N149" i="13"/>
  <c r="Q149" i="13"/>
  <c r="O149" i="13"/>
  <c r="H149" i="13"/>
  <c r="O148" i="13"/>
  <c r="N148" i="13"/>
  <c r="Q148" i="13"/>
  <c r="H148" i="13"/>
  <c r="N147" i="13"/>
  <c r="Q147" i="13"/>
  <c r="O147" i="13"/>
  <c r="H147" i="13"/>
  <c r="O146" i="13"/>
  <c r="N146" i="13"/>
  <c r="Q146" i="13"/>
  <c r="H146" i="13"/>
  <c r="N145" i="13"/>
  <c r="Q145" i="13"/>
  <c r="O145" i="13"/>
  <c r="H145" i="13"/>
  <c r="O144" i="13"/>
  <c r="N144" i="13"/>
  <c r="Q144" i="13"/>
  <c r="H144" i="13"/>
  <c r="N143" i="13"/>
  <c r="Q143" i="13"/>
  <c r="O143" i="13"/>
  <c r="H143" i="13"/>
  <c r="O142" i="13"/>
  <c r="N142" i="13"/>
  <c r="Q142" i="13"/>
  <c r="H142" i="13"/>
  <c r="N141" i="13"/>
  <c r="Q141" i="13"/>
  <c r="O141" i="13"/>
  <c r="H141" i="13"/>
  <c r="O140" i="13"/>
  <c r="N140" i="13"/>
  <c r="Q140" i="13"/>
  <c r="H140" i="13"/>
  <c r="N139" i="13"/>
  <c r="Q139" i="13"/>
  <c r="O139" i="13"/>
  <c r="H139" i="13"/>
  <c r="O138" i="13"/>
  <c r="N138" i="13"/>
  <c r="Q138" i="13"/>
  <c r="H138" i="13"/>
  <c r="N137" i="13"/>
  <c r="Q137" i="13"/>
  <c r="O137" i="13"/>
  <c r="H137" i="13"/>
  <c r="O136" i="13"/>
  <c r="N136" i="13"/>
  <c r="Q136" i="13"/>
  <c r="H136" i="13"/>
  <c r="N135" i="13"/>
  <c r="Q135" i="13"/>
  <c r="O135" i="13"/>
  <c r="H135" i="13"/>
  <c r="O134" i="13"/>
  <c r="N134" i="13"/>
  <c r="Q134" i="13"/>
  <c r="H134" i="13"/>
  <c r="N133" i="13"/>
  <c r="Q133" i="13"/>
  <c r="O133" i="13"/>
  <c r="H133" i="13"/>
  <c r="O132" i="13"/>
  <c r="N132" i="13"/>
  <c r="Q132" i="13"/>
  <c r="H132" i="13"/>
  <c r="N131" i="13"/>
  <c r="Q131" i="13"/>
  <c r="O131" i="13"/>
  <c r="H131" i="13"/>
  <c r="O130" i="13"/>
  <c r="N130" i="13"/>
  <c r="Q130" i="13"/>
  <c r="H130" i="13"/>
  <c r="N129" i="13"/>
  <c r="Q129" i="13"/>
  <c r="O129" i="13"/>
  <c r="H129" i="13"/>
  <c r="O128" i="13"/>
  <c r="N128" i="13"/>
  <c r="Q128" i="13"/>
  <c r="H128" i="13"/>
  <c r="N127" i="13"/>
  <c r="Q127" i="13"/>
  <c r="O127" i="13"/>
  <c r="H127" i="13"/>
  <c r="O126" i="13"/>
  <c r="N126" i="13"/>
  <c r="Q126" i="13"/>
  <c r="H126" i="13"/>
  <c r="N125" i="13"/>
  <c r="Q125" i="13"/>
  <c r="O125" i="13"/>
  <c r="H125" i="13"/>
  <c r="O124" i="13"/>
  <c r="N124" i="13"/>
  <c r="Q124" i="13"/>
  <c r="H124" i="13"/>
  <c r="N123" i="13"/>
  <c r="Q123" i="13"/>
  <c r="O123" i="13"/>
  <c r="H123" i="13"/>
  <c r="O122" i="13"/>
  <c r="N122" i="13"/>
  <c r="Q122" i="13"/>
  <c r="H122" i="13"/>
  <c r="N121" i="13"/>
  <c r="Q121" i="13"/>
  <c r="O121" i="13"/>
  <c r="H121" i="13"/>
  <c r="O120" i="13"/>
  <c r="N120" i="13"/>
  <c r="Q120" i="13"/>
  <c r="H120" i="13"/>
  <c r="N119" i="13"/>
  <c r="Q119" i="13"/>
  <c r="O119" i="13"/>
  <c r="H119" i="13"/>
  <c r="O118" i="13"/>
  <c r="N118" i="13"/>
  <c r="Q118" i="13"/>
  <c r="H118" i="13"/>
  <c r="N117" i="13"/>
  <c r="Q117" i="13"/>
  <c r="O117" i="13"/>
  <c r="H117" i="13"/>
  <c r="O116" i="13"/>
  <c r="N116" i="13"/>
  <c r="Q116" i="13"/>
  <c r="H116" i="13"/>
  <c r="N115" i="13"/>
  <c r="Q115" i="13"/>
  <c r="O115" i="13"/>
  <c r="H115" i="13"/>
  <c r="O114" i="13"/>
  <c r="N114" i="13"/>
  <c r="Q114" i="13"/>
  <c r="H114" i="13"/>
  <c r="N113" i="13"/>
  <c r="Q113" i="13"/>
  <c r="O113" i="13"/>
  <c r="H113" i="13"/>
  <c r="O112" i="13"/>
  <c r="N112" i="13"/>
  <c r="Q112" i="13"/>
  <c r="H112" i="13"/>
  <c r="N111" i="13"/>
  <c r="Q111" i="13"/>
  <c r="O111" i="13"/>
  <c r="H111" i="13"/>
  <c r="O110" i="13"/>
  <c r="N110" i="13"/>
  <c r="Q110" i="13"/>
  <c r="H110" i="13"/>
  <c r="N109" i="13"/>
  <c r="Q109" i="13"/>
  <c r="O109" i="13"/>
  <c r="H109" i="13"/>
  <c r="O108" i="13"/>
  <c r="N108" i="13"/>
  <c r="Q108" i="13"/>
  <c r="H108" i="13"/>
  <c r="N107" i="13"/>
  <c r="Q107" i="13"/>
  <c r="O107" i="13"/>
  <c r="H107" i="13"/>
  <c r="O106" i="13"/>
  <c r="N106" i="13"/>
  <c r="Q106" i="13"/>
  <c r="H106" i="13"/>
  <c r="N105" i="13"/>
  <c r="Q105" i="13"/>
  <c r="O105" i="13"/>
  <c r="H105" i="13"/>
  <c r="O104" i="13"/>
  <c r="N104" i="13"/>
  <c r="Q104" i="13"/>
  <c r="H104" i="13"/>
  <c r="N103" i="13"/>
  <c r="Q103" i="13"/>
  <c r="O103" i="13"/>
  <c r="H103" i="13"/>
  <c r="O102" i="13"/>
  <c r="N102" i="13"/>
  <c r="Q102" i="13"/>
  <c r="H102" i="13"/>
  <c r="N101" i="13"/>
  <c r="Q101" i="13"/>
  <c r="O101" i="13"/>
  <c r="H101" i="13"/>
  <c r="O100" i="13"/>
  <c r="N100" i="13"/>
  <c r="Q100" i="13"/>
  <c r="H100" i="13"/>
  <c r="N99" i="13"/>
  <c r="Q99" i="13"/>
  <c r="O99" i="13"/>
  <c r="H99" i="13"/>
  <c r="O98" i="13"/>
  <c r="N98" i="13"/>
  <c r="Q98" i="13"/>
  <c r="H98" i="13"/>
  <c r="N97" i="13"/>
  <c r="Q97" i="13"/>
  <c r="O97" i="13"/>
  <c r="H97" i="13"/>
  <c r="O96" i="13"/>
  <c r="N96" i="13"/>
  <c r="Q96" i="13"/>
  <c r="H96" i="13"/>
  <c r="N95" i="13"/>
  <c r="Q95" i="13"/>
  <c r="O95" i="13"/>
  <c r="H95" i="13"/>
  <c r="O94" i="13"/>
  <c r="N94" i="13"/>
  <c r="Q94" i="13"/>
  <c r="H94" i="13"/>
  <c r="N93" i="13"/>
  <c r="Q93" i="13"/>
  <c r="O93" i="13"/>
  <c r="H93" i="13"/>
  <c r="O92" i="13"/>
  <c r="N92" i="13"/>
  <c r="Q92" i="13"/>
  <c r="H92" i="13"/>
  <c r="N91" i="13"/>
  <c r="Q91" i="13"/>
  <c r="O91" i="13"/>
  <c r="H91" i="13"/>
  <c r="O90" i="13"/>
  <c r="N90" i="13"/>
  <c r="Q90" i="13"/>
  <c r="H90" i="13"/>
  <c r="N89" i="13"/>
  <c r="Q89" i="13"/>
  <c r="O89" i="13"/>
  <c r="H89" i="13"/>
  <c r="O88" i="13"/>
  <c r="N88" i="13"/>
  <c r="Q88" i="13"/>
  <c r="H88" i="13"/>
  <c r="N87" i="13"/>
  <c r="Q87" i="13"/>
  <c r="O87" i="13"/>
  <c r="H87" i="13"/>
  <c r="O86" i="13"/>
  <c r="N86" i="13"/>
  <c r="Q86" i="13"/>
  <c r="H86" i="13"/>
  <c r="N85" i="13"/>
  <c r="Q85" i="13"/>
  <c r="O85" i="13"/>
  <c r="H85" i="13"/>
  <c r="O84" i="13"/>
  <c r="N84" i="13"/>
  <c r="Q84" i="13"/>
  <c r="H84" i="13"/>
  <c r="N83" i="13"/>
  <c r="Q83" i="13"/>
  <c r="O83" i="13"/>
  <c r="H83" i="13"/>
  <c r="O82" i="13"/>
  <c r="N82" i="13"/>
  <c r="Q82" i="13"/>
  <c r="H82" i="13"/>
  <c r="N81" i="13"/>
  <c r="Q81" i="13"/>
  <c r="O81" i="13"/>
  <c r="H81" i="13"/>
  <c r="O80" i="13"/>
  <c r="N80" i="13"/>
  <c r="Q80" i="13"/>
  <c r="H80" i="13"/>
  <c r="N79" i="13"/>
  <c r="Q79" i="13"/>
  <c r="O79" i="13"/>
  <c r="H79" i="13"/>
  <c r="O78" i="13"/>
  <c r="N78" i="13"/>
  <c r="Q78" i="13"/>
  <c r="H78" i="13"/>
  <c r="N77" i="13"/>
  <c r="Q77" i="13"/>
  <c r="O77" i="13"/>
  <c r="H77" i="13"/>
  <c r="O76" i="13"/>
  <c r="N76" i="13"/>
  <c r="Q76" i="13"/>
  <c r="H76" i="13"/>
  <c r="N75" i="13"/>
  <c r="Q75" i="13"/>
  <c r="O75" i="13"/>
  <c r="H75" i="13"/>
  <c r="O74" i="13"/>
  <c r="N74" i="13"/>
  <c r="Q74" i="13"/>
  <c r="H74" i="13"/>
  <c r="N73" i="13"/>
  <c r="Q73" i="13"/>
  <c r="O73" i="13"/>
  <c r="H73" i="13"/>
  <c r="O72" i="13"/>
  <c r="N72" i="13"/>
  <c r="Q72" i="13"/>
  <c r="H72" i="13"/>
  <c r="N71" i="13"/>
  <c r="Q71" i="13"/>
  <c r="O71" i="13"/>
  <c r="H71" i="13"/>
  <c r="O70" i="13"/>
  <c r="N70" i="13"/>
  <c r="Q70" i="13"/>
  <c r="H70" i="13"/>
  <c r="N69" i="13"/>
  <c r="Q69" i="13"/>
  <c r="O69" i="13"/>
  <c r="H69" i="13"/>
  <c r="O68" i="13"/>
  <c r="N68" i="13"/>
  <c r="Q68" i="13"/>
  <c r="H68" i="13"/>
  <c r="N67" i="13"/>
  <c r="Q67" i="13"/>
  <c r="O67" i="13"/>
  <c r="H67" i="13"/>
  <c r="O66" i="13"/>
  <c r="N66" i="13"/>
  <c r="Q66" i="13"/>
  <c r="H66" i="13"/>
  <c r="N65" i="13"/>
  <c r="Q65" i="13"/>
  <c r="O65" i="13"/>
  <c r="H65" i="13"/>
  <c r="O64" i="13"/>
  <c r="N64" i="13"/>
  <c r="Q64" i="13"/>
  <c r="H64" i="13"/>
  <c r="N63" i="13"/>
  <c r="Q63" i="13"/>
  <c r="O63" i="13"/>
  <c r="H63" i="13"/>
  <c r="O62" i="13"/>
  <c r="N62" i="13"/>
  <c r="Q62" i="13"/>
  <c r="H62" i="13"/>
  <c r="N61" i="13"/>
  <c r="Q61" i="13"/>
  <c r="O61" i="13"/>
  <c r="H61" i="13"/>
  <c r="O60" i="13"/>
  <c r="N60" i="13"/>
  <c r="Q60" i="13"/>
  <c r="H60" i="13"/>
  <c r="N59" i="13"/>
  <c r="Q59" i="13"/>
  <c r="O59" i="13"/>
  <c r="H59" i="13"/>
  <c r="O58" i="13"/>
  <c r="N58" i="13"/>
  <c r="Q58" i="13"/>
  <c r="H58" i="13"/>
  <c r="N57" i="13"/>
  <c r="Q57" i="13"/>
  <c r="O57" i="13"/>
  <c r="H57" i="13"/>
  <c r="O56" i="13"/>
  <c r="N56" i="13"/>
  <c r="Q56" i="13"/>
  <c r="H56" i="13"/>
  <c r="N55" i="13"/>
  <c r="Q55" i="13"/>
  <c r="O55" i="13"/>
  <c r="H55" i="13"/>
  <c r="O54" i="13"/>
  <c r="N54" i="13"/>
  <c r="Q54" i="13"/>
  <c r="H54" i="13"/>
  <c r="N53" i="13"/>
  <c r="Q53" i="13"/>
  <c r="O53" i="13"/>
  <c r="H53" i="13"/>
  <c r="O52" i="13"/>
  <c r="N52" i="13"/>
  <c r="Q52" i="13"/>
  <c r="H52" i="13"/>
  <c r="N51" i="13"/>
  <c r="Q51" i="13"/>
  <c r="O51" i="13"/>
  <c r="H51" i="13"/>
  <c r="O50" i="13"/>
  <c r="N50" i="13"/>
  <c r="Q50" i="13"/>
  <c r="H50" i="13"/>
  <c r="N49" i="13"/>
  <c r="Q49" i="13"/>
  <c r="O49" i="13"/>
  <c r="H49" i="13"/>
  <c r="O48" i="13"/>
  <c r="N48" i="13"/>
  <c r="Q48" i="13"/>
  <c r="H48" i="13"/>
  <c r="N47" i="13"/>
  <c r="Q47" i="13"/>
  <c r="O47" i="13"/>
  <c r="H47" i="13"/>
  <c r="O46" i="13"/>
  <c r="N46" i="13"/>
  <c r="Q46" i="13"/>
  <c r="H46" i="13"/>
  <c r="N45" i="13"/>
  <c r="Q45" i="13"/>
  <c r="O45" i="13"/>
  <c r="H45" i="13"/>
  <c r="O44" i="13"/>
  <c r="N44" i="13"/>
  <c r="Q44" i="13"/>
  <c r="H44" i="13"/>
  <c r="N43" i="13"/>
  <c r="Q43" i="13"/>
  <c r="O43" i="13"/>
  <c r="H43" i="13"/>
  <c r="O42" i="13"/>
  <c r="N42" i="13"/>
  <c r="Q42" i="13"/>
  <c r="H42" i="13"/>
  <c r="N41" i="13"/>
  <c r="Q41" i="13"/>
  <c r="O41" i="13"/>
  <c r="H41" i="13"/>
  <c r="O40" i="13"/>
  <c r="N40" i="13"/>
  <c r="Q40" i="13"/>
  <c r="H40" i="13"/>
  <c r="N39" i="13"/>
  <c r="Q39" i="13"/>
  <c r="O39" i="13"/>
  <c r="H39" i="13"/>
  <c r="O38" i="13"/>
  <c r="N38" i="13"/>
  <c r="Q38" i="13"/>
  <c r="H38" i="13"/>
  <c r="N37" i="13"/>
  <c r="Q37" i="13"/>
  <c r="O37" i="13"/>
  <c r="H37" i="13"/>
  <c r="O36" i="13"/>
  <c r="N36" i="13"/>
  <c r="Q36" i="13"/>
  <c r="H36" i="13"/>
  <c r="N35" i="13"/>
  <c r="Q35" i="13"/>
  <c r="O35" i="13"/>
  <c r="H35" i="13"/>
  <c r="O34" i="13"/>
  <c r="N34" i="13"/>
  <c r="Q34" i="13"/>
  <c r="H34" i="13"/>
  <c r="N33" i="13"/>
  <c r="Q33" i="13"/>
  <c r="O33" i="13"/>
  <c r="H33" i="13"/>
  <c r="O32" i="13"/>
  <c r="N32" i="13"/>
  <c r="Q32" i="13"/>
  <c r="H32" i="13"/>
  <c r="N31" i="13"/>
  <c r="Q31" i="13"/>
  <c r="O31" i="13"/>
  <c r="H31" i="13"/>
  <c r="N30" i="13"/>
  <c r="Q30" i="13"/>
  <c r="O30" i="13"/>
  <c r="H30" i="13"/>
  <c r="O29" i="13"/>
  <c r="N29" i="13"/>
  <c r="Q29" i="13"/>
  <c r="H29" i="13"/>
  <c r="N28" i="13"/>
  <c r="Q28" i="13"/>
  <c r="O28" i="13"/>
  <c r="H28" i="13"/>
  <c r="O27" i="13"/>
  <c r="N27" i="13"/>
  <c r="Q27" i="13"/>
  <c r="H27" i="13"/>
  <c r="N26" i="13"/>
  <c r="Q26" i="13"/>
  <c r="O26" i="13"/>
  <c r="H26" i="13"/>
  <c r="N25" i="13"/>
  <c r="Q25" i="13"/>
  <c r="O25" i="13"/>
  <c r="H25" i="13"/>
  <c r="O24" i="13"/>
  <c r="N24" i="13"/>
  <c r="Q24" i="13"/>
  <c r="H24" i="13"/>
  <c r="N23" i="13"/>
  <c r="Q23" i="13"/>
  <c r="O23" i="13"/>
  <c r="H23" i="13"/>
  <c r="O22" i="13"/>
  <c r="N22" i="13"/>
  <c r="Q22" i="13"/>
  <c r="H22" i="13"/>
  <c r="O21" i="13"/>
  <c r="N21" i="13"/>
  <c r="Q21" i="13"/>
  <c r="H21" i="13"/>
  <c r="N20" i="13"/>
  <c r="Q20" i="13"/>
  <c r="O20" i="13"/>
  <c r="H20" i="13"/>
  <c r="O19" i="13"/>
  <c r="N19" i="13"/>
  <c r="Q19" i="13"/>
  <c r="H19" i="13"/>
  <c r="N18" i="13"/>
  <c r="Q18" i="13"/>
  <c r="O18" i="13"/>
  <c r="H18" i="13"/>
  <c r="N17" i="13"/>
  <c r="Q17" i="13"/>
  <c r="O17" i="13"/>
  <c r="H17" i="13"/>
  <c r="O16" i="13"/>
  <c r="N16" i="13"/>
  <c r="Q16" i="13"/>
  <c r="H16" i="13"/>
  <c r="N15" i="13"/>
  <c r="Q15" i="13"/>
  <c r="O15" i="13"/>
  <c r="H15" i="13"/>
  <c r="O14" i="13"/>
  <c r="N14" i="13"/>
  <c r="Q14" i="13"/>
  <c r="H14" i="13"/>
  <c r="O13" i="13"/>
  <c r="N13" i="13"/>
  <c r="Q13" i="13"/>
  <c r="H13" i="13"/>
  <c r="N12" i="13"/>
  <c r="Q12" i="13"/>
  <c r="O12" i="13"/>
  <c r="O11" i="13"/>
  <c r="N11" i="13"/>
  <c r="Q11" i="13"/>
  <c r="H11" i="13"/>
  <c r="O10" i="13"/>
  <c r="N10" i="13"/>
  <c r="Q10" i="13"/>
  <c r="H10" i="13"/>
  <c r="O9" i="13"/>
  <c r="N9" i="13"/>
  <c r="Q9" i="13"/>
  <c r="H9" i="13"/>
  <c r="O8" i="13"/>
  <c r="N8" i="13"/>
  <c r="Q8" i="13"/>
  <c r="H8" i="13"/>
  <c r="H6" i="1"/>
  <c r="H5" i="1"/>
  <c r="H2" i="1"/>
  <c r="I3" i="9"/>
  <c r="I8" i="9"/>
  <c r="I7" i="9"/>
  <c r="I6" i="9"/>
  <c r="I5" i="9"/>
  <c r="I4" i="9"/>
  <c r="J8" i="9"/>
  <c r="J7" i="9"/>
  <c r="J6" i="9"/>
  <c r="J5" i="9"/>
  <c r="J4" i="9"/>
  <c r="J3" i="9"/>
  <c r="E2" i="11"/>
  <c r="B50" i="11"/>
  <c r="O2" i="1"/>
  <c r="O3" i="1"/>
  <c r="O4" i="1"/>
  <c r="O5" i="1"/>
  <c r="O6" i="1"/>
  <c r="H7" i="1"/>
  <c r="N7" i="1"/>
  <c r="Q7" i="1"/>
  <c r="O7" i="1"/>
  <c r="H8" i="1"/>
  <c r="O8" i="1"/>
  <c r="H9" i="1"/>
  <c r="O9" i="1"/>
  <c r="H10" i="1"/>
  <c r="N10" i="1"/>
  <c r="Q10" i="1"/>
  <c r="O10" i="1"/>
  <c r="H11" i="1"/>
  <c r="N11" i="1"/>
  <c r="Q11" i="1"/>
  <c r="O11" i="1"/>
  <c r="H12" i="1"/>
  <c r="N12" i="1"/>
  <c r="Q12" i="1"/>
  <c r="O12" i="1"/>
  <c r="H13" i="1"/>
  <c r="N13" i="1"/>
  <c r="Q13" i="1"/>
  <c r="O13" i="1"/>
  <c r="H14" i="1"/>
  <c r="N14" i="1"/>
  <c r="Q14" i="1"/>
  <c r="O14" i="1"/>
  <c r="H15" i="1"/>
  <c r="N15" i="1"/>
  <c r="Q15" i="1"/>
  <c r="O15" i="1"/>
  <c r="H16" i="1"/>
  <c r="N16" i="1"/>
  <c r="Q16" i="1"/>
  <c r="O16" i="1"/>
  <c r="H17" i="1"/>
  <c r="N17" i="1"/>
  <c r="Q17" i="1"/>
  <c r="O17" i="1"/>
  <c r="H18" i="1"/>
  <c r="N18" i="1"/>
  <c r="Q18" i="1"/>
  <c r="O18" i="1"/>
  <c r="H19" i="1"/>
  <c r="N19" i="1"/>
  <c r="Q19" i="1"/>
  <c r="O19" i="1"/>
  <c r="H20" i="1"/>
  <c r="N20" i="1"/>
  <c r="Q20" i="1"/>
  <c r="O20" i="1"/>
  <c r="N21" i="1"/>
  <c r="Q21" i="1"/>
  <c r="O21" i="1"/>
  <c r="N22" i="1"/>
  <c r="Q22" i="1"/>
  <c r="O22" i="1"/>
  <c r="N23" i="1"/>
  <c r="Q23" i="1"/>
  <c r="O23" i="1"/>
  <c r="B29" i="9"/>
  <c r="A56" i="11"/>
  <c r="A55" i="11"/>
  <c r="A54" i="11"/>
  <c r="A53" i="11"/>
  <c r="A52" i="11"/>
  <c r="A51" i="11"/>
  <c r="R50" i="11"/>
  <c r="Q50" i="11"/>
  <c r="P50" i="11"/>
  <c r="P56" i="11" s="1"/>
  <c r="O50" i="11"/>
  <c r="O51" i="11" s="1"/>
  <c r="N50" i="11"/>
  <c r="N54" i="11" s="1"/>
  <c r="M50" i="11"/>
  <c r="M52" i="11" s="1"/>
  <c r="L50" i="11"/>
  <c r="K50" i="11"/>
  <c r="J50" i="11"/>
  <c r="I50" i="11"/>
  <c r="H50" i="11"/>
  <c r="G50" i="11"/>
  <c r="F50" i="11"/>
  <c r="E50" i="11"/>
  <c r="D50" i="11"/>
  <c r="C50" i="11"/>
  <c r="K41" i="11"/>
  <c r="J41" i="11"/>
  <c r="I41" i="11"/>
  <c r="I42" i="11" s="1"/>
  <c r="H41" i="11"/>
  <c r="G41" i="11"/>
  <c r="F41" i="11"/>
  <c r="E41" i="11"/>
  <c r="D41" i="11"/>
  <c r="R29" i="9"/>
  <c r="Q29" i="9"/>
  <c r="P29" i="9"/>
  <c r="P30" i="9" s="1"/>
  <c r="O29" i="9"/>
  <c r="O31" i="9" s="1"/>
  <c r="N29" i="9"/>
  <c r="N35" i="9" s="1"/>
  <c r="M29" i="9"/>
  <c r="M34" i="9" s="1"/>
  <c r="L29" i="9"/>
  <c r="K29" i="9"/>
  <c r="J29" i="9"/>
  <c r="I29" i="9"/>
  <c r="H29" i="9"/>
  <c r="G29" i="9"/>
  <c r="F29" i="9"/>
  <c r="E29" i="9"/>
  <c r="D29" i="9"/>
  <c r="C29" i="9"/>
  <c r="A35" i="9"/>
  <c r="A34" i="9"/>
  <c r="A33" i="9"/>
  <c r="A32" i="9"/>
  <c r="A31" i="9"/>
  <c r="A30" i="9"/>
  <c r="A26" i="9"/>
  <c r="A25" i="9"/>
  <c r="A24" i="9"/>
  <c r="A23" i="9"/>
  <c r="A22" i="9"/>
  <c r="A21" i="9"/>
  <c r="J11" i="9"/>
  <c r="I11" i="9"/>
  <c r="I14" i="9" s="1"/>
  <c r="H11" i="9"/>
  <c r="G11" i="9"/>
  <c r="F11" i="9"/>
  <c r="E11" i="9"/>
  <c r="D11" i="9"/>
  <c r="I21" i="9"/>
  <c r="M21" i="9"/>
  <c r="E21" i="9"/>
  <c r="L21" i="9"/>
  <c r="D21" i="9"/>
  <c r="B21" i="9"/>
  <c r="K21" i="9"/>
  <c r="F21" i="9"/>
  <c r="C21" i="9"/>
  <c r="J21" i="9"/>
  <c r="H21" i="9"/>
  <c r="G21" i="9"/>
  <c r="I5" i="11"/>
  <c r="J5" i="11"/>
  <c r="H5" i="11"/>
  <c r="G5" i="11"/>
  <c r="C5" i="11"/>
  <c r="B5" i="11"/>
  <c r="G45" i="11"/>
  <c r="K45" i="11"/>
  <c r="J45" i="11"/>
  <c r="F45" i="11"/>
  <c r="E45" i="11"/>
  <c r="C45" i="11"/>
  <c r="D45" i="11"/>
  <c r="H45" i="11"/>
  <c r="F56" i="11"/>
  <c r="R56" i="11"/>
  <c r="J56" i="11"/>
  <c r="B56" i="11"/>
  <c r="Q56" i="11"/>
  <c r="I56" i="11"/>
  <c r="H56" i="11"/>
  <c r="E56" i="11"/>
  <c r="D56" i="11"/>
  <c r="K56" i="11"/>
  <c r="G56" i="11"/>
  <c r="C56" i="11"/>
  <c r="O56" i="11"/>
  <c r="M56" i="11"/>
  <c r="L56" i="11"/>
  <c r="H31" i="9"/>
  <c r="L31" i="9"/>
  <c r="D31" i="9"/>
  <c r="B31" i="9"/>
  <c r="K31" i="9"/>
  <c r="C31" i="9"/>
  <c r="R31" i="9"/>
  <c r="I31" i="9"/>
  <c r="G31" i="9"/>
  <c r="J31" i="9"/>
  <c r="F31" i="9"/>
  <c r="Q31" i="9"/>
  <c r="E31" i="9"/>
  <c r="I6" i="11"/>
  <c r="C6" i="11"/>
  <c r="J6" i="11"/>
  <c r="G6" i="11"/>
  <c r="B6" i="11"/>
  <c r="H6" i="11"/>
  <c r="F46" i="11"/>
  <c r="J46" i="11"/>
  <c r="I46" i="11"/>
  <c r="H46" i="11"/>
  <c r="C46" i="11"/>
  <c r="K46" i="11"/>
  <c r="G46" i="11"/>
  <c r="E46" i="11"/>
  <c r="D46" i="11"/>
  <c r="J8" i="11"/>
  <c r="B8" i="11"/>
  <c r="C8" i="11"/>
  <c r="I8" i="11"/>
  <c r="G8" i="11"/>
  <c r="H8" i="11"/>
  <c r="K51" i="11"/>
  <c r="C51" i="11"/>
  <c r="G51" i="11"/>
  <c r="M51" i="11"/>
  <c r="F51" i="11"/>
  <c r="E51" i="11"/>
  <c r="J51" i="11"/>
  <c r="I51" i="11"/>
  <c r="L51" i="11"/>
  <c r="H51" i="11"/>
  <c r="D51" i="11"/>
  <c r="R51" i="11"/>
  <c r="B51" i="11"/>
  <c r="Q51" i="11"/>
  <c r="J7" i="11"/>
  <c r="G7" i="11"/>
  <c r="H7" i="11"/>
  <c r="B7" i="11"/>
  <c r="I7" i="11"/>
  <c r="C7" i="11"/>
  <c r="M22" i="9"/>
  <c r="E22" i="9"/>
  <c r="I22" i="9"/>
  <c r="H22" i="9"/>
  <c r="C22" i="9"/>
  <c r="B22" i="9"/>
  <c r="L22" i="9"/>
  <c r="K22" i="9"/>
  <c r="D22" i="9"/>
  <c r="J22" i="9"/>
  <c r="G22" i="9"/>
  <c r="F22" i="9"/>
  <c r="R52" i="11"/>
  <c r="J52" i="11"/>
  <c r="B52" i="11"/>
  <c r="N52" i="11"/>
  <c r="F52" i="11"/>
  <c r="L52" i="11"/>
  <c r="E52" i="11"/>
  <c r="D52" i="11"/>
  <c r="I52" i="11"/>
  <c r="H52" i="11"/>
  <c r="G52" i="11"/>
  <c r="C52" i="11"/>
  <c r="K52" i="11"/>
  <c r="Q52" i="11"/>
  <c r="P52" i="11"/>
  <c r="O52" i="11"/>
  <c r="F33" i="9"/>
  <c r="R33" i="9"/>
  <c r="J33" i="9"/>
  <c r="B33" i="9"/>
  <c r="Q33" i="9"/>
  <c r="I33" i="9"/>
  <c r="H33" i="9"/>
  <c r="E33" i="9"/>
  <c r="D33" i="9"/>
  <c r="K33" i="9"/>
  <c r="C33" i="9"/>
  <c r="G33" i="9"/>
  <c r="L33" i="9"/>
  <c r="L35" i="9"/>
  <c r="D35" i="9"/>
  <c r="P35" i="9"/>
  <c r="H35" i="9"/>
  <c r="G35" i="9"/>
  <c r="F35" i="9"/>
  <c r="C35" i="9"/>
  <c r="R35" i="9"/>
  <c r="B35" i="9"/>
  <c r="Q35" i="9"/>
  <c r="K35" i="9"/>
  <c r="J35" i="9"/>
  <c r="I35" i="9"/>
  <c r="E35" i="9"/>
  <c r="J42" i="11"/>
  <c r="F42" i="11"/>
  <c r="D42" i="11"/>
  <c r="E42" i="11"/>
  <c r="C42" i="11"/>
  <c r="K42" i="11"/>
  <c r="G42" i="11"/>
  <c r="H42" i="11"/>
  <c r="Q53" i="11"/>
  <c r="I53" i="11"/>
  <c r="E53" i="11"/>
  <c r="K53" i="11"/>
  <c r="L53" i="11"/>
  <c r="D53" i="11"/>
  <c r="C53" i="11"/>
  <c r="H53" i="11"/>
  <c r="G53" i="11"/>
  <c r="F53" i="11"/>
  <c r="R53" i="11"/>
  <c r="B53" i="11"/>
  <c r="P53" i="11"/>
  <c r="J53" i="11"/>
  <c r="O32" i="9"/>
  <c r="G32" i="9"/>
  <c r="K32" i="9"/>
  <c r="C32" i="9"/>
  <c r="Q32" i="9"/>
  <c r="I32" i="9"/>
  <c r="R32" i="9"/>
  <c r="J32" i="9"/>
  <c r="B32" i="9"/>
  <c r="F32" i="9"/>
  <c r="E32" i="9"/>
  <c r="D32" i="9"/>
  <c r="L32" i="9"/>
  <c r="H32" i="9"/>
  <c r="E47" i="11"/>
  <c r="C47" i="11"/>
  <c r="G47" i="11"/>
  <c r="H47" i="11"/>
  <c r="D47" i="11"/>
  <c r="J47" i="11"/>
  <c r="K47" i="11"/>
  <c r="F47" i="11"/>
  <c r="I23" i="9"/>
  <c r="M23" i="9"/>
  <c r="E23" i="9"/>
  <c r="L23" i="9"/>
  <c r="D23" i="9"/>
  <c r="C23" i="9"/>
  <c r="B23" i="9"/>
  <c r="G23" i="9"/>
  <c r="F23" i="9"/>
  <c r="K23" i="9"/>
  <c r="H23" i="9"/>
  <c r="J23" i="9"/>
  <c r="H3" i="11"/>
  <c r="I3" i="11"/>
  <c r="J3" i="11"/>
  <c r="G3" i="11"/>
  <c r="B3" i="11"/>
  <c r="C3" i="11"/>
  <c r="I43" i="11"/>
  <c r="E43" i="11"/>
  <c r="C43" i="11"/>
  <c r="K43" i="11"/>
  <c r="D43" i="11"/>
  <c r="H43" i="11"/>
  <c r="G43" i="11"/>
  <c r="F43" i="11"/>
  <c r="J43" i="11"/>
  <c r="P54" i="11"/>
  <c r="H54" i="11"/>
  <c r="L54" i="11"/>
  <c r="D54" i="11"/>
  <c r="J54" i="11"/>
  <c r="K54" i="11"/>
  <c r="C54" i="11"/>
  <c r="R54" i="11"/>
  <c r="B54" i="11"/>
  <c r="G54" i="11"/>
  <c r="F54" i="11"/>
  <c r="I54" i="11"/>
  <c r="E54" i="11"/>
  <c r="Q54" i="11"/>
  <c r="O54" i="11"/>
  <c r="E34" i="9"/>
  <c r="Q34" i="9"/>
  <c r="I34" i="9"/>
  <c r="P34" i="9"/>
  <c r="H34" i="9"/>
  <c r="G34" i="9"/>
  <c r="D34" i="9"/>
  <c r="C34" i="9"/>
  <c r="F34" i="9"/>
  <c r="R34" i="9"/>
  <c r="B34" i="9"/>
  <c r="J34" i="9"/>
  <c r="L34" i="9"/>
  <c r="K34" i="9"/>
  <c r="M24" i="9"/>
  <c r="E24" i="9"/>
  <c r="I24" i="9"/>
  <c r="H24" i="9"/>
  <c r="D24" i="9"/>
  <c r="C24" i="9"/>
  <c r="B24" i="9"/>
  <c r="G24" i="9"/>
  <c r="L24" i="9"/>
  <c r="K24" i="9"/>
  <c r="J24" i="9"/>
  <c r="F24" i="9"/>
  <c r="I25" i="9"/>
  <c r="M25" i="9"/>
  <c r="E25" i="9"/>
  <c r="L25" i="9"/>
  <c r="D25" i="9"/>
  <c r="F25" i="9"/>
  <c r="C25" i="9"/>
  <c r="B25" i="9"/>
  <c r="H25" i="9"/>
  <c r="K25" i="9"/>
  <c r="J25" i="9"/>
  <c r="G25" i="9"/>
  <c r="M26" i="9"/>
  <c r="E26" i="9"/>
  <c r="I26" i="9"/>
  <c r="H26" i="9"/>
  <c r="G26" i="9"/>
  <c r="F26" i="9"/>
  <c r="D26" i="9"/>
  <c r="C26" i="9"/>
  <c r="J26" i="9"/>
  <c r="B26" i="9"/>
  <c r="L26" i="9"/>
  <c r="K26" i="9"/>
  <c r="H4" i="11"/>
  <c r="B4" i="11"/>
  <c r="I4" i="11"/>
  <c r="G4" i="11"/>
  <c r="C4" i="11"/>
  <c r="J4" i="11"/>
  <c r="H44" i="11"/>
  <c r="D44" i="11"/>
  <c r="K44" i="11"/>
  <c r="J44" i="11"/>
  <c r="C44" i="11"/>
  <c r="G44" i="11"/>
  <c r="F44" i="11"/>
  <c r="E44" i="11"/>
  <c r="G55" i="11"/>
  <c r="K55" i="11"/>
  <c r="C55" i="11"/>
  <c r="Q55" i="11"/>
  <c r="I55" i="11"/>
  <c r="R55" i="11"/>
  <c r="J55" i="11"/>
  <c r="B55" i="11"/>
  <c r="F55" i="11"/>
  <c r="E55" i="11"/>
  <c r="D55" i="11"/>
  <c r="L55" i="11"/>
  <c r="H55" i="11"/>
  <c r="Q30" i="9"/>
  <c r="I30" i="9"/>
  <c r="M30" i="9"/>
  <c r="E30" i="9"/>
  <c r="C30" i="9"/>
  <c r="L30" i="9"/>
  <c r="D30" i="9"/>
  <c r="K30" i="9"/>
  <c r="J30" i="9"/>
  <c r="H30" i="9"/>
  <c r="G30" i="9"/>
  <c r="F30" i="9"/>
  <c r="R30" i="9"/>
  <c r="B30" i="9"/>
  <c r="E15" i="9"/>
  <c r="H15" i="9"/>
  <c r="D15" i="9"/>
  <c r="G15" i="9"/>
  <c r="J15" i="9"/>
  <c r="F15" i="9"/>
  <c r="D16" i="9"/>
  <c r="H16" i="9"/>
  <c r="G16" i="9"/>
  <c r="I16" i="9"/>
  <c r="F16" i="9"/>
  <c r="E16" i="9"/>
  <c r="J16" i="9"/>
  <c r="G17" i="9"/>
  <c r="F17" i="9"/>
  <c r="J17" i="9"/>
  <c r="H17" i="9"/>
  <c r="E17" i="9"/>
  <c r="D17" i="9"/>
  <c r="H12" i="9"/>
  <c r="D12" i="9"/>
  <c r="F12" i="9"/>
  <c r="E12" i="9"/>
  <c r="J12" i="9"/>
  <c r="G12" i="9"/>
  <c r="G13" i="9"/>
  <c r="J13" i="9"/>
  <c r="H13" i="9"/>
  <c r="F13" i="9"/>
  <c r="E13" i="9"/>
  <c r="D13" i="9"/>
  <c r="F14" i="9"/>
  <c r="J14" i="9"/>
  <c r="D14" i="9"/>
  <c r="H14" i="9"/>
  <c r="E14" i="9"/>
  <c r="G14" i="9"/>
  <c r="A8" i="9"/>
  <c r="A7" i="9"/>
  <c r="A6" i="9"/>
  <c r="A5" i="9"/>
  <c r="A4" i="9"/>
  <c r="A3" i="9"/>
  <c r="F3" i="9"/>
  <c r="L3" i="9"/>
  <c r="C3" i="9"/>
  <c r="G3" i="9"/>
  <c r="M3" i="9"/>
  <c r="B3" i="9"/>
  <c r="E3" i="9"/>
  <c r="C4" i="9"/>
  <c r="F4" i="9"/>
  <c r="L4" i="9"/>
  <c r="B4" i="9"/>
  <c r="E4" i="9"/>
  <c r="G4" i="9"/>
  <c r="M4" i="9"/>
  <c r="G5" i="9"/>
  <c r="M5" i="9"/>
  <c r="B5" i="9"/>
  <c r="E5" i="9"/>
  <c r="F5" i="9"/>
  <c r="L5" i="9"/>
  <c r="C5" i="9"/>
  <c r="F8" i="9"/>
  <c r="L8" i="9"/>
  <c r="C8" i="9"/>
  <c r="B8" i="9"/>
  <c r="E8" i="9"/>
  <c r="G8" i="9"/>
  <c r="M8" i="9"/>
  <c r="G6" i="9"/>
  <c r="M6" i="9"/>
  <c r="B6" i="9"/>
  <c r="E6" i="9"/>
  <c r="C6" i="9"/>
  <c r="F6" i="9"/>
  <c r="L6" i="9"/>
  <c r="C7" i="9"/>
  <c r="B7" i="9"/>
  <c r="E7" i="9"/>
  <c r="F7" i="9"/>
  <c r="L7" i="9"/>
  <c r="G7" i="9"/>
  <c r="M7" i="9"/>
  <c r="B1" i="7"/>
  <c r="D8" i="9"/>
  <c r="D4" i="9"/>
  <c r="D5" i="9"/>
  <c r="D3" i="9"/>
  <c r="D7" i="9"/>
  <c r="D6" i="9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1" i="8"/>
  <c r="F1" i="8"/>
  <c r="E1" i="8"/>
  <c r="D1" i="8"/>
  <c r="C1" i="8"/>
  <c r="B1" i="8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16" i="7"/>
  <c r="A15" i="7"/>
  <c r="F1" i="7"/>
  <c r="G1" i="7"/>
  <c r="E1" i="7"/>
  <c r="D1" i="7"/>
  <c r="C1" i="7"/>
  <c r="B4" i="8"/>
  <c r="C4" i="8"/>
  <c r="D4" i="8"/>
  <c r="E4" i="8"/>
  <c r="F4" i="8"/>
  <c r="G4" i="8"/>
  <c r="G14" i="8"/>
  <c r="G2" i="8"/>
  <c r="B14" i="8"/>
  <c r="C14" i="8"/>
  <c r="D14" i="8"/>
  <c r="E14" i="8"/>
  <c r="F14" i="8"/>
  <c r="H14" i="8"/>
  <c r="B4" i="7"/>
  <c r="C4" i="7"/>
  <c r="C14" i="7"/>
  <c r="C2" i="7"/>
  <c r="D4" i="7"/>
  <c r="E4" i="7"/>
  <c r="F4" i="7"/>
  <c r="G4" i="7"/>
  <c r="G14" i="7"/>
  <c r="G2" i="7"/>
  <c r="B14" i="7"/>
  <c r="D14" i="7"/>
  <c r="E14" i="7"/>
  <c r="F14" i="7"/>
  <c r="H14" i="7"/>
  <c r="H4" i="8"/>
  <c r="C2" i="8"/>
  <c r="F2" i="7"/>
  <c r="B2" i="8"/>
  <c r="D2" i="8"/>
  <c r="E2" i="8"/>
  <c r="F2" i="8"/>
  <c r="H2" i="8"/>
  <c r="E2" i="7"/>
  <c r="D2" i="7"/>
  <c r="B2" i="7"/>
  <c r="H4" i="7"/>
  <c r="H2" i="7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N432" i="1"/>
  <c r="Q432" i="1"/>
  <c r="N431" i="1"/>
  <c r="Q431" i="1"/>
  <c r="N430" i="1"/>
  <c r="Q430" i="1"/>
  <c r="N429" i="1"/>
  <c r="Q429" i="1"/>
  <c r="N428" i="1"/>
  <c r="Q428" i="1"/>
  <c r="N427" i="1"/>
  <c r="Q427" i="1"/>
  <c r="N426" i="1"/>
  <c r="Q426" i="1"/>
  <c r="N425" i="1"/>
  <c r="Q425" i="1"/>
  <c r="N424" i="1"/>
  <c r="Q424" i="1"/>
  <c r="N423" i="1"/>
  <c r="Q423" i="1"/>
  <c r="N422" i="1"/>
  <c r="Q422" i="1"/>
  <c r="N421" i="1"/>
  <c r="Q421" i="1"/>
  <c r="N420" i="1"/>
  <c r="Q420" i="1"/>
  <c r="N419" i="1"/>
  <c r="Q419" i="1"/>
  <c r="N418" i="1"/>
  <c r="Q418" i="1"/>
  <c r="N417" i="1"/>
  <c r="Q417" i="1"/>
  <c r="N416" i="1"/>
  <c r="Q416" i="1"/>
  <c r="N415" i="1"/>
  <c r="Q415" i="1"/>
  <c r="N414" i="1"/>
  <c r="Q414" i="1"/>
  <c r="N413" i="1"/>
  <c r="Q413" i="1"/>
  <c r="N412" i="1"/>
  <c r="Q412" i="1"/>
  <c r="N411" i="1"/>
  <c r="Q411" i="1"/>
  <c r="N410" i="1"/>
  <c r="Q410" i="1"/>
  <c r="N409" i="1"/>
  <c r="Q409" i="1"/>
  <c r="N408" i="1"/>
  <c r="Q408" i="1"/>
  <c r="N407" i="1"/>
  <c r="Q407" i="1"/>
  <c r="N406" i="1"/>
  <c r="Q406" i="1"/>
  <c r="N405" i="1"/>
  <c r="Q405" i="1"/>
  <c r="N404" i="1"/>
  <c r="Q404" i="1"/>
  <c r="N403" i="1"/>
  <c r="Q403" i="1"/>
  <c r="N402" i="1"/>
  <c r="Q402" i="1"/>
  <c r="N401" i="1"/>
  <c r="Q401" i="1"/>
  <c r="N400" i="1"/>
  <c r="Q400" i="1"/>
  <c r="N399" i="1"/>
  <c r="Q399" i="1"/>
  <c r="N398" i="1"/>
  <c r="Q398" i="1"/>
  <c r="N397" i="1"/>
  <c r="Q397" i="1"/>
  <c r="N396" i="1"/>
  <c r="Q396" i="1"/>
  <c r="N395" i="1"/>
  <c r="Q395" i="1"/>
  <c r="N394" i="1"/>
  <c r="Q394" i="1"/>
  <c r="N393" i="1"/>
  <c r="Q393" i="1"/>
  <c r="N392" i="1"/>
  <c r="Q392" i="1"/>
  <c r="N391" i="1"/>
  <c r="Q391" i="1"/>
  <c r="N390" i="1"/>
  <c r="Q390" i="1"/>
  <c r="N389" i="1"/>
  <c r="Q389" i="1"/>
  <c r="N388" i="1"/>
  <c r="Q388" i="1"/>
  <c r="N387" i="1"/>
  <c r="Q387" i="1"/>
  <c r="N386" i="1"/>
  <c r="Q386" i="1"/>
  <c r="N385" i="1"/>
  <c r="Q385" i="1"/>
  <c r="N384" i="1"/>
  <c r="Q384" i="1"/>
  <c r="N383" i="1"/>
  <c r="Q383" i="1"/>
  <c r="N382" i="1"/>
  <c r="Q382" i="1"/>
  <c r="N381" i="1"/>
  <c r="Q381" i="1"/>
  <c r="N380" i="1"/>
  <c r="Q380" i="1"/>
  <c r="N379" i="1"/>
  <c r="Q379" i="1"/>
  <c r="N378" i="1"/>
  <c r="Q378" i="1"/>
  <c r="N377" i="1"/>
  <c r="Q377" i="1"/>
  <c r="N376" i="1"/>
  <c r="Q376" i="1"/>
  <c r="N375" i="1"/>
  <c r="Q375" i="1"/>
  <c r="N374" i="1"/>
  <c r="Q374" i="1"/>
  <c r="N373" i="1"/>
  <c r="Q373" i="1"/>
  <c r="N372" i="1"/>
  <c r="Q372" i="1"/>
  <c r="N371" i="1"/>
  <c r="Q371" i="1"/>
  <c r="N370" i="1"/>
  <c r="Q370" i="1"/>
  <c r="N369" i="1"/>
  <c r="Q369" i="1"/>
  <c r="N368" i="1"/>
  <c r="Q368" i="1"/>
  <c r="N367" i="1"/>
  <c r="Q367" i="1"/>
  <c r="N366" i="1"/>
  <c r="Q366" i="1"/>
  <c r="N365" i="1"/>
  <c r="Q365" i="1"/>
  <c r="N364" i="1"/>
  <c r="Q364" i="1"/>
  <c r="N363" i="1"/>
  <c r="Q363" i="1"/>
  <c r="N362" i="1"/>
  <c r="Q362" i="1"/>
  <c r="N361" i="1"/>
  <c r="Q361" i="1"/>
  <c r="N360" i="1"/>
  <c r="Q360" i="1"/>
  <c r="N359" i="1"/>
  <c r="Q359" i="1"/>
  <c r="N358" i="1"/>
  <c r="Q358" i="1"/>
  <c r="N357" i="1"/>
  <c r="Q357" i="1"/>
  <c r="N356" i="1"/>
  <c r="Q356" i="1"/>
  <c r="N355" i="1"/>
  <c r="Q355" i="1"/>
  <c r="N354" i="1"/>
  <c r="Q354" i="1"/>
  <c r="N353" i="1"/>
  <c r="Q353" i="1"/>
  <c r="N352" i="1"/>
  <c r="Q352" i="1"/>
  <c r="N351" i="1"/>
  <c r="Q351" i="1"/>
  <c r="N350" i="1"/>
  <c r="Q350" i="1"/>
  <c r="N349" i="1"/>
  <c r="Q349" i="1"/>
  <c r="N348" i="1"/>
  <c r="Q348" i="1"/>
  <c r="N347" i="1"/>
  <c r="Q347" i="1"/>
  <c r="N346" i="1"/>
  <c r="Q346" i="1"/>
  <c r="N345" i="1"/>
  <c r="Q345" i="1"/>
  <c r="N344" i="1"/>
  <c r="Q344" i="1"/>
  <c r="N343" i="1"/>
  <c r="Q343" i="1"/>
  <c r="N342" i="1"/>
  <c r="Q342" i="1"/>
  <c r="N341" i="1"/>
  <c r="Q341" i="1"/>
  <c r="N340" i="1"/>
  <c r="Q340" i="1"/>
  <c r="N339" i="1"/>
  <c r="Q339" i="1"/>
  <c r="N338" i="1"/>
  <c r="Q338" i="1"/>
  <c r="N337" i="1"/>
  <c r="Q337" i="1"/>
  <c r="N336" i="1"/>
  <c r="Q336" i="1"/>
  <c r="N335" i="1"/>
  <c r="Q335" i="1"/>
  <c r="N334" i="1"/>
  <c r="Q334" i="1"/>
  <c r="N333" i="1"/>
  <c r="Q333" i="1"/>
  <c r="N332" i="1"/>
  <c r="Q332" i="1"/>
  <c r="N331" i="1"/>
  <c r="Q331" i="1"/>
  <c r="N330" i="1"/>
  <c r="Q330" i="1"/>
  <c r="N329" i="1"/>
  <c r="Q329" i="1"/>
  <c r="N328" i="1"/>
  <c r="Q328" i="1"/>
  <c r="N327" i="1"/>
  <c r="Q327" i="1"/>
  <c r="N326" i="1"/>
  <c r="Q326" i="1"/>
  <c r="N325" i="1"/>
  <c r="Q325" i="1"/>
  <c r="N324" i="1"/>
  <c r="Q324" i="1"/>
  <c r="N323" i="1"/>
  <c r="Q323" i="1"/>
  <c r="N322" i="1"/>
  <c r="Q322" i="1"/>
  <c r="N321" i="1"/>
  <c r="Q321" i="1"/>
  <c r="N320" i="1"/>
  <c r="Q320" i="1"/>
  <c r="N319" i="1"/>
  <c r="Q319" i="1"/>
  <c r="N318" i="1"/>
  <c r="Q318" i="1"/>
  <c r="N317" i="1"/>
  <c r="Q317" i="1"/>
  <c r="N316" i="1"/>
  <c r="Q316" i="1"/>
  <c r="N315" i="1"/>
  <c r="Q315" i="1"/>
  <c r="N314" i="1"/>
  <c r="Q314" i="1"/>
  <c r="N313" i="1"/>
  <c r="Q313" i="1"/>
  <c r="N312" i="1"/>
  <c r="Q312" i="1"/>
  <c r="N311" i="1"/>
  <c r="Q311" i="1"/>
  <c r="N310" i="1"/>
  <c r="Q310" i="1"/>
  <c r="N309" i="1"/>
  <c r="Q309" i="1"/>
  <c r="N308" i="1"/>
  <c r="Q308" i="1"/>
  <c r="N307" i="1"/>
  <c r="Q307" i="1"/>
  <c r="N306" i="1"/>
  <c r="Q306" i="1"/>
  <c r="N305" i="1"/>
  <c r="Q305" i="1"/>
  <c r="N304" i="1"/>
  <c r="Q304" i="1"/>
  <c r="N303" i="1"/>
  <c r="Q303" i="1"/>
  <c r="N302" i="1"/>
  <c r="Q302" i="1"/>
  <c r="N301" i="1"/>
  <c r="Q301" i="1"/>
  <c r="N300" i="1"/>
  <c r="Q300" i="1"/>
  <c r="N299" i="1"/>
  <c r="Q299" i="1"/>
  <c r="N298" i="1"/>
  <c r="Q298" i="1"/>
  <c r="N297" i="1"/>
  <c r="Q297" i="1"/>
  <c r="N296" i="1"/>
  <c r="Q296" i="1"/>
  <c r="N295" i="1"/>
  <c r="Q295" i="1"/>
  <c r="N294" i="1"/>
  <c r="Q294" i="1"/>
  <c r="N293" i="1"/>
  <c r="Q293" i="1"/>
  <c r="N292" i="1"/>
  <c r="Q292" i="1"/>
  <c r="N291" i="1"/>
  <c r="Q291" i="1"/>
  <c r="N290" i="1"/>
  <c r="Q290" i="1"/>
  <c r="N289" i="1"/>
  <c r="Q289" i="1"/>
  <c r="N288" i="1"/>
  <c r="Q288" i="1"/>
  <c r="N287" i="1"/>
  <c r="Q287" i="1"/>
  <c r="N286" i="1"/>
  <c r="Q286" i="1"/>
  <c r="N285" i="1"/>
  <c r="Q285" i="1"/>
  <c r="N284" i="1"/>
  <c r="Q284" i="1"/>
  <c r="N283" i="1"/>
  <c r="Q283" i="1"/>
  <c r="N282" i="1"/>
  <c r="Q282" i="1"/>
  <c r="N281" i="1"/>
  <c r="Q281" i="1"/>
  <c r="N280" i="1"/>
  <c r="Q280" i="1"/>
  <c r="N279" i="1"/>
  <c r="Q279" i="1"/>
  <c r="N278" i="1"/>
  <c r="Q278" i="1"/>
  <c r="N277" i="1"/>
  <c r="Q277" i="1"/>
  <c r="N276" i="1"/>
  <c r="Q276" i="1"/>
  <c r="N275" i="1"/>
  <c r="Q275" i="1"/>
  <c r="N274" i="1"/>
  <c r="Q274" i="1"/>
  <c r="N273" i="1"/>
  <c r="Q273" i="1"/>
  <c r="N272" i="1"/>
  <c r="Q272" i="1"/>
  <c r="N271" i="1"/>
  <c r="Q271" i="1"/>
  <c r="N270" i="1"/>
  <c r="Q270" i="1"/>
  <c r="N269" i="1"/>
  <c r="Q269" i="1"/>
  <c r="N268" i="1"/>
  <c r="Q268" i="1"/>
  <c r="N267" i="1"/>
  <c r="Q267" i="1"/>
  <c r="N266" i="1"/>
  <c r="Q266" i="1"/>
  <c r="N265" i="1"/>
  <c r="Q265" i="1"/>
  <c r="N264" i="1"/>
  <c r="Q264" i="1"/>
  <c r="N263" i="1"/>
  <c r="Q263" i="1"/>
  <c r="N262" i="1"/>
  <c r="Q262" i="1"/>
  <c r="N261" i="1"/>
  <c r="Q261" i="1"/>
  <c r="N260" i="1"/>
  <c r="Q260" i="1"/>
  <c r="N259" i="1"/>
  <c r="Q259" i="1"/>
  <c r="N258" i="1"/>
  <c r="Q258" i="1"/>
  <c r="N257" i="1"/>
  <c r="Q257" i="1"/>
  <c r="N256" i="1"/>
  <c r="Q256" i="1"/>
  <c r="N255" i="1"/>
  <c r="Q255" i="1"/>
  <c r="N254" i="1"/>
  <c r="Q254" i="1"/>
  <c r="N253" i="1"/>
  <c r="Q253" i="1"/>
  <c r="N252" i="1"/>
  <c r="Q252" i="1"/>
  <c r="N251" i="1"/>
  <c r="Q251" i="1"/>
  <c r="N250" i="1"/>
  <c r="Q250" i="1"/>
  <c r="N249" i="1"/>
  <c r="Q249" i="1"/>
  <c r="N248" i="1"/>
  <c r="Q248" i="1"/>
  <c r="N247" i="1"/>
  <c r="Q247" i="1"/>
  <c r="N246" i="1"/>
  <c r="Q246" i="1"/>
  <c r="N245" i="1"/>
  <c r="Q245" i="1"/>
  <c r="N244" i="1"/>
  <c r="Q244" i="1"/>
  <c r="N243" i="1"/>
  <c r="Q243" i="1"/>
  <c r="N242" i="1"/>
  <c r="Q242" i="1"/>
  <c r="N241" i="1"/>
  <c r="Q241" i="1"/>
  <c r="N240" i="1"/>
  <c r="Q240" i="1"/>
  <c r="N239" i="1"/>
  <c r="Q239" i="1"/>
  <c r="N238" i="1"/>
  <c r="Q238" i="1"/>
  <c r="N237" i="1"/>
  <c r="Q237" i="1"/>
  <c r="N236" i="1"/>
  <c r="Q236" i="1"/>
  <c r="N235" i="1"/>
  <c r="Q235" i="1"/>
  <c r="N234" i="1"/>
  <c r="Q234" i="1"/>
  <c r="N233" i="1"/>
  <c r="Q233" i="1"/>
  <c r="N232" i="1"/>
  <c r="Q232" i="1"/>
  <c r="N231" i="1"/>
  <c r="Q231" i="1"/>
  <c r="N230" i="1"/>
  <c r="Q230" i="1"/>
  <c r="N229" i="1"/>
  <c r="Q229" i="1"/>
  <c r="N228" i="1"/>
  <c r="Q228" i="1"/>
  <c r="N227" i="1"/>
  <c r="Q227" i="1"/>
  <c r="N226" i="1"/>
  <c r="Q226" i="1"/>
  <c r="N225" i="1"/>
  <c r="Q225" i="1"/>
  <c r="N224" i="1"/>
  <c r="Q224" i="1"/>
  <c r="N223" i="1"/>
  <c r="Q223" i="1"/>
  <c r="N222" i="1"/>
  <c r="Q222" i="1"/>
  <c r="N221" i="1"/>
  <c r="Q221" i="1"/>
  <c r="N220" i="1"/>
  <c r="Q220" i="1"/>
  <c r="N219" i="1"/>
  <c r="Q219" i="1"/>
  <c r="N218" i="1"/>
  <c r="Q218" i="1"/>
  <c r="N217" i="1"/>
  <c r="Q217" i="1"/>
  <c r="N216" i="1"/>
  <c r="Q216" i="1"/>
  <c r="N215" i="1"/>
  <c r="Q215" i="1"/>
  <c r="N214" i="1"/>
  <c r="Q214" i="1"/>
  <c r="N213" i="1"/>
  <c r="Q213" i="1"/>
  <c r="N212" i="1"/>
  <c r="Q212" i="1"/>
  <c r="N211" i="1"/>
  <c r="Q211" i="1"/>
  <c r="N210" i="1"/>
  <c r="Q210" i="1"/>
  <c r="N209" i="1"/>
  <c r="Q209" i="1"/>
  <c r="N208" i="1"/>
  <c r="Q208" i="1"/>
  <c r="N207" i="1"/>
  <c r="Q207" i="1"/>
  <c r="N206" i="1"/>
  <c r="Q206" i="1"/>
  <c r="N205" i="1"/>
  <c r="Q205" i="1"/>
  <c r="N204" i="1"/>
  <c r="Q204" i="1"/>
  <c r="N203" i="1"/>
  <c r="Q203" i="1"/>
  <c r="N202" i="1"/>
  <c r="Q202" i="1"/>
  <c r="N201" i="1"/>
  <c r="Q201" i="1"/>
  <c r="N200" i="1"/>
  <c r="Q200" i="1"/>
  <c r="N199" i="1"/>
  <c r="Q199" i="1"/>
  <c r="N198" i="1"/>
  <c r="Q198" i="1"/>
  <c r="N197" i="1"/>
  <c r="Q197" i="1"/>
  <c r="N196" i="1"/>
  <c r="Q196" i="1"/>
  <c r="N195" i="1"/>
  <c r="Q195" i="1"/>
  <c r="N194" i="1"/>
  <c r="Q194" i="1"/>
  <c r="N193" i="1"/>
  <c r="Q193" i="1"/>
  <c r="N192" i="1"/>
  <c r="Q192" i="1"/>
  <c r="N191" i="1"/>
  <c r="Q191" i="1"/>
  <c r="N190" i="1"/>
  <c r="Q190" i="1"/>
  <c r="N189" i="1"/>
  <c r="Q189" i="1"/>
  <c r="N188" i="1"/>
  <c r="Q188" i="1"/>
  <c r="N187" i="1"/>
  <c r="Q187" i="1"/>
  <c r="N186" i="1"/>
  <c r="Q186" i="1"/>
  <c r="N185" i="1"/>
  <c r="Q185" i="1"/>
  <c r="N184" i="1"/>
  <c r="Q184" i="1"/>
  <c r="N183" i="1"/>
  <c r="Q183" i="1"/>
  <c r="N182" i="1"/>
  <c r="Q182" i="1"/>
  <c r="N181" i="1"/>
  <c r="Q181" i="1"/>
  <c r="N180" i="1"/>
  <c r="Q180" i="1"/>
  <c r="N179" i="1"/>
  <c r="Q179" i="1"/>
  <c r="N178" i="1"/>
  <c r="Q178" i="1"/>
  <c r="N177" i="1"/>
  <c r="Q177" i="1"/>
  <c r="N176" i="1"/>
  <c r="Q176" i="1"/>
  <c r="N175" i="1"/>
  <c r="Q175" i="1"/>
  <c r="N174" i="1"/>
  <c r="Q174" i="1"/>
  <c r="N173" i="1"/>
  <c r="Q173" i="1"/>
  <c r="N172" i="1"/>
  <c r="Q172" i="1"/>
  <c r="N171" i="1"/>
  <c r="Q171" i="1"/>
  <c r="N170" i="1"/>
  <c r="Q170" i="1"/>
  <c r="N169" i="1"/>
  <c r="Q169" i="1"/>
  <c r="N168" i="1"/>
  <c r="Q168" i="1"/>
  <c r="N167" i="1"/>
  <c r="Q167" i="1"/>
  <c r="N166" i="1"/>
  <c r="Q166" i="1"/>
  <c r="N165" i="1"/>
  <c r="Q165" i="1"/>
  <c r="N164" i="1"/>
  <c r="Q164" i="1"/>
  <c r="N163" i="1"/>
  <c r="Q163" i="1"/>
  <c r="N162" i="1"/>
  <c r="Q162" i="1"/>
  <c r="N161" i="1"/>
  <c r="Q161" i="1"/>
  <c r="N160" i="1"/>
  <c r="Q160" i="1"/>
  <c r="N159" i="1"/>
  <c r="Q159" i="1"/>
  <c r="N158" i="1"/>
  <c r="Q158" i="1"/>
  <c r="N157" i="1"/>
  <c r="Q157" i="1"/>
  <c r="N156" i="1"/>
  <c r="Q156" i="1"/>
  <c r="N155" i="1"/>
  <c r="Q155" i="1"/>
  <c r="N154" i="1"/>
  <c r="Q154" i="1"/>
  <c r="N153" i="1"/>
  <c r="Q153" i="1"/>
  <c r="N152" i="1"/>
  <c r="Q152" i="1"/>
  <c r="N151" i="1"/>
  <c r="Q151" i="1"/>
  <c r="N150" i="1"/>
  <c r="Q150" i="1"/>
  <c r="N149" i="1"/>
  <c r="Q149" i="1"/>
  <c r="N148" i="1"/>
  <c r="Q148" i="1"/>
  <c r="N147" i="1"/>
  <c r="Q147" i="1"/>
  <c r="N146" i="1"/>
  <c r="Q146" i="1"/>
  <c r="N145" i="1"/>
  <c r="Q145" i="1"/>
  <c r="N144" i="1"/>
  <c r="Q144" i="1"/>
  <c r="N143" i="1"/>
  <c r="Q143" i="1"/>
  <c r="N142" i="1"/>
  <c r="Q142" i="1"/>
  <c r="N141" i="1"/>
  <c r="Q141" i="1"/>
  <c r="N140" i="1"/>
  <c r="Q140" i="1"/>
  <c r="N139" i="1"/>
  <c r="Q139" i="1"/>
  <c r="N138" i="1"/>
  <c r="Q138" i="1"/>
  <c r="N137" i="1"/>
  <c r="Q137" i="1"/>
  <c r="N136" i="1"/>
  <c r="Q136" i="1"/>
  <c r="N135" i="1"/>
  <c r="Q135" i="1"/>
  <c r="N134" i="1"/>
  <c r="Q134" i="1"/>
  <c r="N133" i="1"/>
  <c r="Q133" i="1"/>
  <c r="N132" i="1"/>
  <c r="Q132" i="1"/>
  <c r="N131" i="1"/>
  <c r="Q131" i="1"/>
  <c r="N130" i="1"/>
  <c r="Q130" i="1"/>
  <c r="N129" i="1"/>
  <c r="Q129" i="1"/>
  <c r="N128" i="1"/>
  <c r="Q128" i="1"/>
  <c r="N127" i="1"/>
  <c r="Q127" i="1"/>
  <c r="N126" i="1"/>
  <c r="Q126" i="1"/>
  <c r="N125" i="1"/>
  <c r="Q125" i="1"/>
  <c r="N124" i="1"/>
  <c r="Q124" i="1"/>
  <c r="N123" i="1"/>
  <c r="Q123" i="1"/>
  <c r="N122" i="1"/>
  <c r="Q122" i="1"/>
  <c r="N121" i="1"/>
  <c r="Q121" i="1"/>
  <c r="N120" i="1"/>
  <c r="Q120" i="1"/>
  <c r="N119" i="1"/>
  <c r="Q119" i="1"/>
  <c r="N118" i="1"/>
  <c r="Q118" i="1"/>
  <c r="N117" i="1"/>
  <c r="Q117" i="1"/>
  <c r="N116" i="1"/>
  <c r="Q116" i="1"/>
  <c r="N115" i="1"/>
  <c r="Q115" i="1"/>
  <c r="N114" i="1"/>
  <c r="Q114" i="1"/>
  <c r="N113" i="1"/>
  <c r="Q113" i="1"/>
  <c r="N112" i="1"/>
  <c r="Q112" i="1"/>
  <c r="N111" i="1"/>
  <c r="Q111" i="1"/>
  <c r="N110" i="1"/>
  <c r="Q110" i="1"/>
  <c r="N109" i="1"/>
  <c r="Q109" i="1"/>
  <c r="N108" i="1"/>
  <c r="Q108" i="1"/>
  <c r="N107" i="1"/>
  <c r="Q107" i="1"/>
  <c r="N106" i="1"/>
  <c r="Q106" i="1"/>
  <c r="N105" i="1"/>
  <c r="Q105" i="1"/>
  <c r="N104" i="1"/>
  <c r="Q104" i="1"/>
  <c r="N103" i="1"/>
  <c r="Q103" i="1"/>
  <c r="N102" i="1"/>
  <c r="Q102" i="1"/>
  <c r="N101" i="1"/>
  <c r="Q101" i="1"/>
  <c r="N100" i="1"/>
  <c r="Q100" i="1"/>
  <c r="N99" i="1"/>
  <c r="Q99" i="1"/>
  <c r="N98" i="1"/>
  <c r="Q98" i="1"/>
  <c r="N97" i="1"/>
  <c r="Q97" i="1"/>
  <c r="N96" i="1"/>
  <c r="Q96" i="1"/>
  <c r="N95" i="1"/>
  <c r="Q95" i="1"/>
  <c r="N94" i="1"/>
  <c r="Q94" i="1"/>
  <c r="N93" i="1"/>
  <c r="Q93" i="1"/>
  <c r="N92" i="1"/>
  <c r="Q92" i="1"/>
  <c r="N91" i="1"/>
  <c r="Q91" i="1"/>
  <c r="N90" i="1"/>
  <c r="Q90" i="1"/>
  <c r="N89" i="1"/>
  <c r="Q89" i="1"/>
  <c r="N88" i="1"/>
  <c r="Q88" i="1"/>
  <c r="N87" i="1"/>
  <c r="Q87" i="1"/>
  <c r="N86" i="1"/>
  <c r="Q86" i="1"/>
  <c r="N85" i="1"/>
  <c r="Q85" i="1"/>
  <c r="N84" i="1"/>
  <c r="Q84" i="1"/>
  <c r="N83" i="1"/>
  <c r="Q83" i="1"/>
  <c r="N82" i="1"/>
  <c r="Q82" i="1"/>
  <c r="N81" i="1"/>
  <c r="Q81" i="1"/>
  <c r="N80" i="1"/>
  <c r="Q80" i="1"/>
  <c r="N79" i="1"/>
  <c r="Q79" i="1"/>
  <c r="N78" i="1"/>
  <c r="Q78" i="1"/>
  <c r="N77" i="1"/>
  <c r="Q77" i="1"/>
  <c r="N76" i="1"/>
  <c r="Q76" i="1"/>
  <c r="N75" i="1"/>
  <c r="Q75" i="1"/>
  <c r="N74" i="1"/>
  <c r="Q74" i="1"/>
  <c r="N73" i="1"/>
  <c r="Q73" i="1"/>
  <c r="N72" i="1"/>
  <c r="Q72" i="1"/>
  <c r="N71" i="1"/>
  <c r="Q71" i="1"/>
  <c r="N70" i="1"/>
  <c r="Q70" i="1"/>
  <c r="N69" i="1"/>
  <c r="Q69" i="1"/>
  <c r="N68" i="1"/>
  <c r="Q68" i="1"/>
  <c r="N67" i="1"/>
  <c r="Q67" i="1"/>
  <c r="N66" i="1"/>
  <c r="Q66" i="1"/>
  <c r="N65" i="1"/>
  <c r="Q65" i="1"/>
  <c r="N64" i="1"/>
  <c r="Q64" i="1"/>
  <c r="N63" i="1"/>
  <c r="Q63" i="1"/>
  <c r="N62" i="1"/>
  <c r="Q62" i="1"/>
  <c r="N61" i="1"/>
  <c r="Q61" i="1"/>
  <c r="N60" i="1"/>
  <c r="Q60" i="1"/>
  <c r="N59" i="1"/>
  <c r="Q59" i="1"/>
  <c r="N58" i="1"/>
  <c r="Q58" i="1"/>
  <c r="N57" i="1"/>
  <c r="Q57" i="1"/>
  <c r="N56" i="1"/>
  <c r="Q56" i="1"/>
  <c r="N55" i="1"/>
  <c r="Q55" i="1"/>
  <c r="N54" i="1"/>
  <c r="Q54" i="1"/>
  <c r="N53" i="1"/>
  <c r="Q53" i="1"/>
  <c r="N52" i="1"/>
  <c r="Q52" i="1"/>
  <c r="N51" i="1"/>
  <c r="Q51" i="1"/>
  <c r="N50" i="1"/>
  <c r="Q50" i="1"/>
  <c r="N49" i="1"/>
  <c r="Q49" i="1"/>
  <c r="N48" i="1"/>
  <c r="Q48" i="1"/>
  <c r="N47" i="1"/>
  <c r="Q47" i="1"/>
  <c r="N46" i="1"/>
  <c r="Q46" i="1"/>
  <c r="N45" i="1"/>
  <c r="Q45" i="1"/>
  <c r="N44" i="1"/>
  <c r="Q44" i="1"/>
  <c r="N43" i="1"/>
  <c r="Q43" i="1"/>
  <c r="N42" i="1"/>
  <c r="Q42" i="1"/>
  <c r="N41" i="1"/>
  <c r="Q41" i="1"/>
  <c r="N40" i="1"/>
  <c r="Q40" i="1"/>
  <c r="N39" i="1"/>
  <c r="Q39" i="1"/>
  <c r="N38" i="1"/>
  <c r="Q38" i="1"/>
  <c r="N37" i="1"/>
  <c r="Q37" i="1"/>
  <c r="N36" i="1"/>
  <c r="Q36" i="1"/>
  <c r="N35" i="1"/>
  <c r="Q35" i="1"/>
  <c r="N34" i="1"/>
  <c r="Q34" i="1"/>
  <c r="N33" i="1"/>
  <c r="Q33" i="1"/>
  <c r="N32" i="1"/>
  <c r="Q32" i="1"/>
  <c r="N31" i="1"/>
  <c r="Q31" i="1"/>
  <c r="N30" i="1"/>
  <c r="Q30" i="1"/>
  <c r="N29" i="1"/>
  <c r="Q29" i="1"/>
  <c r="N28" i="1"/>
  <c r="Q28" i="1"/>
  <c r="N27" i="1"/>
  <c r="Q27" i="1"/>
  <c r="N26" i="1"/>
  <c r="Q26" i="1"/>
  <c r="N25" i="1"/>
  <c r="Q25" i="1"/>
  <c r="N24" i="1"/>
  <c r="Q24" i="1"/>
  <c r="I12" i="9" l="1"/>
  <c r="I17" i="9"/>
  <c r="I15" i="9"/>
  <c r="I44" i="11"/>
  <c r="I45" i="11"/>
  <c r="I13" i="9"/>
  <c r="I47" i="11"/>
  <c r="P32" i="9"/>
  <c r="P33" i="9"/>
  <c r="P31" i="9"/>
  <c r="P55" i="11"/>
  <c r="P51" i="11"/>
  <c r="O30" i="9"/>
  <c r="O53" i="11"/>
  <c r="O33" i="9"/>
  <c r="O34" i="9"/>
  <c r="O35" i="9"/>
  <c r="O55" i="11"/>
  <c r="N34" i="9"/>
  <c r="N53" i="11"/>
  <c r="N51" i="11"/>
  <c r="N30" i="9"/>
  <c r="N33" i="9"/>
  <c r="N55" i="11"/>
  <c r="N32" i="9"/>
  <c r="N31" i="9"/>
  <c r="N56" i="11"/>
  <c r="M54" i="11"/>
  <c r="M33" i="9"/>
  <c r="M55" i="11"/>
  <c r="M31" i="9"/>
  <c r="M53" i="11"/>
  <c r="M35" i="9"/>
  <c r="M32" i="9"/>
</calcChain>
</file>

<file path=xl/sharedStrings.xml><?xml version="1.0" encoding="utf-8"?>
<sst xmlns="http://schemas.openxmlformats.org/spreadsheetml/2006/main" count="8208" uniqueCount="4260">
  <si>
    <t>銘柄</t>
    <rPh sb="0" eb="2">
      <t>メイガラ</t>
    </rPh>
    <phoneticPr fontId="2"/>
  </si>
  <si>
    <t>コード</t>
    <phoneticPr fontId="2"/>
  </si>
  <si>
    <t>売却日</t>
    <rPh sb="0" eb="2">
      <t>バイキャク</t>
    </rPh>
    <rPh sb="2" eb="3">
      <t>ビ</t>
    </rPh>
    <phoneticPr fontId="2"/>
  </si>
  <si>
    <t>売値</t>
    <rPh sb="0" eb="2">
      <t>ウリネ</t>
    </rPh>
    <phoneticPr fontId="2"/>
  </si>
  <si>
    <t>損益</t>
    <rPh sb="0" eb="2">
      <t>ソンエキ</t>
    </rPh>
    <phoneticPr fontId="2"/>
  </si>
  <si>
    <t>売買損益</t>
    <rPh sb="0" eb="2">
      <t>バイバイ</t>
    </rPh>
    <rPh sb="2" eb="4">
      <t>ソンエキ</t>
    </rPh>
    <phoneticPr fontId="2"/>
  </si>
  <si>
    <t>売却
手数料</t>
    <rPh sb="0" eb="2">
      <t>バイキャク</t>
    </rPh>
    <rPh sb="3" eb="6">
      <t>テスウリョウ</t>
    </rPh>
    <phoneticPr fontId="2"/>
  </si>
  <si>
    <t>騰落率</t>
    <rPh sb="0" eb="3">
      <t>トウラクリツ</t>
    </rPh>
    <phoneticPr fontId="2"/>
  </si>
  <si>
    <t>株数</t>
    <phoneticPr fontId="2"/>
  </si>
  <si>
    <t>証券会社</t>
    <rPh sb="0" eb="2">
      <t>ショウケン</t>
    </rPh>
    <rPh sb="2" eb="4">
      <t>カイシャ</t>
    </rPh>
    <phoneticPr fontId="2"/>
  </si>
  <si>
    <t>マネックス証券</t>
  </si>
  <si>
    <t>ネオモバ</t>
    <phoneticPr fontId="2"/>
  </si>
  <si>
    <t>-</t>
    <phoneticPr fontId="2"/>
  </si>
  <si>
    <t>〇</t>
    <phoneticPr fontId="2"/>
  </si>
  <si>
    <t>カブスル</t>
  </si>
  <si>
    <t>NISA</t>
    <phoneticPr fontId="2"/>
  </si>
  <si>
    <t>SBI証券</t>
    <phoneticPr fontId="2"/>
  </si>
  <si>
    <t>楽天証券</t>
    <rPh sb="0" eb="2">
      <t>ラクテン</t>
    </rPh>
    <phoneticPr fontId="2"/>
  </si>
  <si>
    <t>松井証券</t>
    <phoneticPr fontId="2"/>
  </si>
  <si>
    <t>auカブコム証券</t>
    <phoneticPr fontId="2"/>
  </si>
  <si>
    <t>SMBC日興証券</t>
    <rPh sb="4" eb="6">
      <t>ニッコウ</t>
    </rPh>
    <rPh sb="6" eb="8">
      <t>ショウケン</t>
    </rPh>
    <phoneticPr fontId="2"/>
  </si>
  <si>
    <t>野村證券</t>
    <rPh sb="0" eb="2">
      <t>ノムラ</t>
    </rPh>
    <rPh sb="2" eb="4">
      <t>ショウケン</t>
    </rPh>
    <phoneticPr fontId="2"/>
  </si>
  <si>
    <t>みずほ証券</t>
    <phoneticPr fontId="2"/>
  </si>
  <si>
    <t>大和証券</t>
    <rPh sb="0" eb="2">
      <t>ダイワ</t>
    </rPh>
    <rPh sb="2" eb="4">
      <t>ショウケン</t>
    </rPh>
    <phoneticPr fontId="2"/>
  </si>
  <si>
    <t>岡三オンライン証券</t>
    <rPh sb="0" eb="2">
      <t>オカサン</t>
    </rPh>
    <rPh sb="7" eb="9">
      <t>ショウケン</t>
    </rPh>
    <phoneticPr fontId="2"/>
  </si>
  <si>
    <t>岡三証券</t>
    <rPh sb="0" eb="2">
      <t>オカサン</t>
    </rPh>
    <phoneticPr fontId="2"/>
  </si>
  <si>
    <t>GMOクリック証券</t>
    <rPh sb="7" eb="9">
      <t>ショウケン</t>
    </rPh>
    <phoneticPr fontId="2"/>
  </si>
  <si>
    <t>口座名</t>
    <rPh sb="0" eb="2">
      <t>コウザ</t>
    </rPh>
    <rPh sb="2" eb="3">
      <t>メイ</t>
    </rPh>
    <phoneticPr fontId="2"/>
  </si>
  <si>
    <t>購入日</t>
    <rPh sb="0" eb="2">
      <t>コウニュウ</t>
    </rPh>
    <rPh sb="2" eb="3">
      <t>ビ</t>
    </rPh>
    <phoneticPr fontId="2"/>
  </si>
  <si>
    <t>買値</t>
    <rPh sb="0" eb="2">
      <t>カイネ</t>
    </rPh>
    <phoneticPr fontId="2"/>
  </si>
  <si>
    <t>購入
手数料</t>
    <rPh sb="0" eb="2">
      <t>コウニュウ</t>
    </rPh>
    <rPh sb="3" eb="6">
      <t>テスウリョウ</t>
    </rPh>
    <phoneticPr fontId="2"/>
  </si>
  <si>
    <t>売買理由</t>
    <rPh sb="0" eb="2">
      <t>バイバイ</t>
    </rPh>
    <rPh sb="2" eb="4">
      <t>リユウ</t>
    </rPh>
    <phoneticPr fontId="2"/>
  </si>
  <si>
    <t>口座名義</t>
    <rPh sb="0" eb="2">
      <t>コウザ</t>
    </rPh>
    <rPh sb="2" eb="4">
      <t>メイギ</t>
    </rPh>
    <phoneticPr fontId="2"/>
  </si>
  <si>
    <t>購入金額</t>
    <rPh sb="0" eb="2">
      <t>コウニュウ</t>
    </rPh>
    <rPh sb="2" eb="4">
      <t>キンガク</t>
    </rPh>
    <phoneticPr fontId="2"/>
  </si>
  <si>
    <t>〇</t>
  </si>
  <si>
    <t>米国</t>
    <rPh sb="0" eb="2">
      <t>ベイコク</t>
    </rPh>
    <phoneticPr fontId="2"/>
  </si>
  <si>
    <t>こども</t>
  </si>
  <si>
    <t>保有</t>
    <rPh sb="0" eb="2">
      <t>ホユウ</t>
    </rPh>
    <phoneticPr fontId="2"/>
  </si>
  <si>
    <t>保有</t>
    <rPh sb="0" eb="2">
      <t>ホユウ</t>
    </rPh>
    <phoneticPr fontId="2"/>
  </si>
  <si>
    <t>〇</t>
    <phoneticPr fontId="2"/>
  </si>
  <si>
    <t>決算</t>
    <rPh sb="0" eb="2">
      <t>ケッサン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</si>
  <si>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</si>
  <si>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</si>
  <si>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</si>
  <si>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</si>
  <si>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</si>
  <si>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</si>
  <si>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</si>
  <si>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</si>
  <si>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</si>
  <si>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</si>
  <si>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</si>
  <si>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候補</t>
    <rPh sb="0" eb="2">
      <t>コウホ</t>
    </rPh>
    <phoneticPr fontId="2"/>
  </si>
  <si>
    <t>種別</t>
    <rPh sb="0" eb="2">
      <t>シュベツ</t>
    </rPh>
    <phoneticPr fontId="2"/>
  </si>
  <si>
    <t>未満株</t>
    <rPh sb="0" eb="2">
      <t>ミマン</t>
    </rPh>
    <rPh sb="2" eb="3">
      <t>カブ</t>
    </rPh>
    <phoneticPr fontId="2"/>
  </si>
  <si>
    <t>種別</t>
    <rPh sb="0" eb="2">
      <t>シュベツ</t>
    </rPh>
    <phoneticPr fontId="2"/>
  </si>
  <si>
    <t>イオンモール</t>
  </si>
  <si>
    <t>※ 背景が白色のところだけ、必要に応じて入力してください。</t>
    <phoneticPr fontId="2"/>
  </si>
  <si>
    <t>※ 背景に薄い色がついているところは自動計算されます。</t>
    <phoneticPr fontId="2"/>
  </si>
  <si>
    <t>マネックスのワン株。</t>
    <rPh sb="8" eb="9">
      <t>カブ</t>
    </rPh>
    <phoneticPr fontId="2"/>
  </si>
  <si>
    <t>IPOで当選。配当目的で保有。</t>
    <rPh sb="4" eb="6">
      <t>トウセン</t>
    </rPh>
    <rPh sb="7" eb="9">
      <t>ハイトウ</t>
    </rPh>
    <rPh sb="9" eb="11">
      <t>モクテキ</t>
    </rPh>
    <rPh sb="12" eb="14">
      <t>ホユウ</t>
    </rPh>
    <phoneticPr fontId="2"/>
  </si>
  <si>
    <t>株価が〇〇円になったら買う。</t>
    <rPh sb="0" eb="2">
      <t>カブカ</t>
    </rPh>
    <rPh sb="5" eb="6">
      <t>エン</t>
    </rPh>
    <rPh sb="11" eb="12">
      <t>カ</t>
    </rPh>
    <phoneticPr fontId="2"/>
  </si>
  <si>
    <t>優待が魅力。会社の雰囲気もよい。</t>
    <rPh sb="0" eb="2">
      <t>ユウタイ</t>
    </rPh>
    <rPh sb="3" eb="5">
      <t>ミリョク</t>
    </rPh>
    <rPh sb="6" eb="8">
      <t>カイシャ</t>
    </rPh>
    <rPh sb="9" eb="12">
      <t>フンイキ</t>
    </rPh>
    <phoneticPr fontId="2"/>
  </si>
  <si>
    <t>長期保有目的。不動産の活用期待。</t>
    <rPh sb="0" eb="2">
      <t>チョウキ</t>
    </rPh>
    <rPh sb="2" eb="4">
      <t>ホユウ</t>
    </rPh>
    <rPh sb="4" eb="6">
      <t>モクテキ</t>
    </rPh>
    <rPh sb="7" eb="10">
      <t>フドウサン</t>
    </rPh>
    <rPh sb="11" eb="13">
      <t>カツヨウ</t>
    </rPh>
    <rPh sb="13" eb="15">
      <t>キタイ</t>
    </rPh>
    <phoneticPr fontId="2"/>
  </si>
  <si>
    <t>※最初に口座名の名前や、証券会社名と並び順を変更してください。</t>
    <rPh sb="1" eb="3">
      <t>サイショ</t>
    </rPh>
    <rPh sb="4" eb="6">
      <t>コウザ</t>
    </rPh>
    <rPh sb="6" eb="7">
      <t>メイ</t>
    </rPh>
    <rPh sb="7" eb="8">
      <t>センジャ</t>
    </rPh>
    <rPh sb="8" eb="10">
      <t>ナマエ</t>
    </rPh>
    <rPh sb="12" eb="14">
      <t>ショウケン</t>
    </rPh>
    <rPh sb="14" eb="16">
      <t>カイシャ</t>
    </rPh>
    <rPh sb="16" eb="17">
      <t>メイ</t>
    </rPh>
    <rPh sb="18" eb="19">
      <t>ナラ</t>
    </rPh>
    <rPh sb="20" eb="21">
      <t>ジュン</t>
    </rPh>
    <rPh sb="22" eb="24">
      <t>ヘンコウ</t>
    </rPh>
    <phoneticPr fontId="2"/>
  </si>
  <si>
    <t>※あとから変更するとデータが正しく反映されない場合があります。それぞれ追加は「-」欄の名前を変更してください。</t>
    <rPh sb="5" eb="7">
      <t>ヘンコウ</t>
    </rPh>
    <rPh sb="14" eb="15">
      <t>タダ</t>
    </rPh>
    <rPh sb="17" eb="19">
      <t>ハンエイ</t>
    </rPh>
    <rPh sb="23" eb="25">
      <t>バアイ</t>
    </rPh>
    <rPh sb="35" eb="37">
      <t>ツイカ</t>
    </rPh>
    <rPh sb="41" eb="42">
      <t>ラン</t>
    </rPh>
    <rPh sb="43" eb="45">
      <t>ナマエ</t>
    </rPh>
    <rPh sb="46" eb="48">
      <t>ヘンコウ</t>
    </rPh>
    <phoneticPr fontId="2"/>
  </si>
  <si>
    <t>売却</t>
    <rPh sb="0" eb="2">
      <t>バイキャク</t>
    </rPh>
    <phoneticPr fontId="2"/>
  </si>
  <si>
    <t>証券会社計</t>
    <rPh sb="0" eb="2">
      <t>ショウケン</t>
    </rPh>
    <rPh sb="2" eb="4">
      <t>カイシャ</t>
    </rPh>
    <rPh sb="4" eb="5">
      <t>ケイ</t>
    </rPh>
    <phoneticPr fontId="2"/>
  </si>
  <si>
    <t>銀行計</t>
    <rPh sb="0" eb="2">
      <t>ギンコウ</t>
    </rPh>
    <rPh sb="2" eb="3">
      <t>ケイ</t>
    </rPh>
    <phoneticPr fontId="2"/>
  </si>
  <si>
    <t>資産総額</t>
    <rPh sb="0" eb="2">
      <t>シサン</t>
    </rPh>
    <rPh sb="2" eb="4">
      <t>ソウガク</t>
    </rPh>
    <phoneticPr fontId="2"/>
  </si>
  <si>
    <t>合計</t>
    <rPh sb="0" eb="2">
      <t>ゴウケイ</t>
    </rPh>
    <phoneticPr fontId="2"/>
  </si>
  <si>
    <t>← 証券会社名は【初期設定】の名称になります。</t>
    <rPh sb="2" eb="4">
      <t>ショウケン</t>
    </rPh>
    <rPh sb="4" eb="6">
      <t>カイシャ</t>
    </rPh>
    <rPh sb="6" eb="7">
      <t>メイ</t>
    </rPh>
    <rPh sb="9" eb="11">
      <t>ショキ</t>
    </rPh>
    <rPh sb="11" eb="13">
      <t>セッテイ</t>
    </rPh>
    <rPh sb="15" eb="17">
      <t>メイショウ</t>
    </rPh>
    <phoneticPr fontId="2"/>
  </si>
  <si>
    <t>← 必要なければ、銀行計は丸ごと削除してください。</t>
    <rPh sb="2" eb="4">
      <t>ヒツヨウ</t>
    </rPh>
    <rPh sb="9" eb="11">
      <t>ギンコウ</t>
    </rPh>
    <rPh sb="11" eb="12">
      <t>ケイ</t>
    </rPh>
    <rPh sb="13" eb="14">
      <t>マル</t>
    </rPh>
    <rPh sb="16" eb="18">
      <t>サクジョ</t>
    </rPh>
    <phoneticPr fontId="2"/>
  </si>
  <si>
    <t>← 銀行名は手動で入力する必要があります。</t>
    <rPh sb="2" eb="5">
      <t>ギンコウメイ</t>
    </rPh>
    <rPh sb="6" eb="8">
      <t>シュドウ</t>
    </rPh>
    <rPh sb="9" eb="11">
      <t>ニュウリョク</t>
    </rPh>
    <rPh sb="13" eb="15">
      <t>ヒツヨウ</t>
    </rPh>
    <phoneticPr fontId="2"/>
  </si>
  <si>
    <t>BBBネット銀行</t>
    <rPh sb="6" eb="8">
      <t>ギンコウ</t>
    </rPh>
    <phoneticPr fontId="2"/>
  </si>
  <si>
    <t>← 銀行の入金額も記載しておくと、資金の移動に便利です。</t>
    <rPh sb="2" eb="4">
      <t>ギンコウ</t>
    </rPh>
    <rPh sb="5" eb="7">
      <t>ニュウキン</t>
    </rPh>
    <rPh sb="7" eb="8">
      <t>ガク</t>
    </rPh>
    <rPh sb="9" eb="11">
      <t>キサイ</t>
    </rPh>
    <rPh sb="17" eb="19">
      <t>シキン</t>
    </rPh>
    <rPh sb="20" eb="22">
      <t>イドウ</t>
    </rPh>
    <rPh sb="23" eb="25">
      <t>ベンリ</t>
    </rPh>
    <phoneticPr fontId="2"/>
  </si>
  <si>
    <t>AAA銀行</t>
    <rPh sb="3" eb="5">
      <t>ギンコウ</t>
    </rPh>
    <phoneticPr fontId="2"/>
  </si>
  <si>
    <t>← 名前は【初期設定】の名称になります。</t>
    <rPh sb="2" eb="4">
      <t>ナマエ</t>
    </rPh>
    <rPh sb="6" eb="8">
      <t>ショキ</t>
    </rPh>
    <rPh sb="8" eb="10">
      <t>セッテイ</t>
    </rPh>
    <rPh sb="12" eb="14">
      <t>メイショウ</t>
    </rPh>
    <phoneticPr fontId="2"/>
  </si>
  <si>
    <t>-</t>
  </si>
  <si>
    <t>SBI証券</t>
  </si>
  <si>
    <t>1人目</t>
    <rPh sb="1" eb="3">
      <t>ヒトメ</t>
    </rPh>
    <phoneticPr fontId="2"/>
  </si>
  <si>
    <t>2人目</t>
    <rPh sb="1" eb="3">
      <t>ヒトメ</t>
    </rPh>
    <phoneticPr fontId="2"/>
  </si>
  <si>
    <t>3人目</t>
    <rPh sb="1" eb="3">
      <t>ヒトメ</t>
    </rPh>
    <phoneticPr fontId="2"/>
  </si>
  <si>
    <t>4人目</t>
    <rPh sb="1" eb="3">
      <t>ヒトメ</t>
    </rPh>
    <phoneticPr fontId="2"/>
  </si>
  <si>
    <t>5人目</t>
    <rPh sb="1" eb="3">
      <t>ヒトメ</t>
    </rPh>
    <phoneticPr fontId="2"/>
  </si>
  <si>
    <t>投資資金</t>
    <rPh sb="0" eb="2">
      <t>トウシ</t>
    </rPh>
    <rPh sb="2" eb="4">
      <t>シキン</t>
    </rPh>
    <phoneticPr fontId="2"/>
  </si>
  <si>
    <t>キャッシュポジション
（現金比率）</t>
    <rPh sb="12" eb="14">
      <t>ゲンキン</t>
    </rPh>
    <rPh sb="14" eb="16">
      <t>ヒリツ</t>
    </rPh>
    <phoneticPr fontId="2"/>
  </si>
  <si>
    <t>※投資資金を入力すると【集計データ】でキャッシュポジション（現金比率）が表示されます。</t>
    <rPh sb="1" eb="3">
      <t>トウシ</t>
    </rPh>
    <rPh sb="3" eb="5">
      <t>シキン</t>
    </rPh>
    <rPh sb="6" eb="8">
      <t>ニュウリョク</t>
    </rPh>
    <rPh sb="12" eb="14">
      <t>シュウケイ</t>
    </rPh>
    <rPh sb="30" eb="32">
      <t>ゲンキン</t>
    </rPh>
    <rPh sb="32" eb="34">
      <t>ヒリツ</t>
    </rPh>
    <rPh sb="36" eb="38">
      <t>ヒョウジ</t>
    </rPh>
    <phoneticPr fontId="2"/>
  </si>
  <si>
    <t>待機資金</t>
    <rPh sb="0" eb="2">
      <t>タイキ</t>
    </rPh>
    <rPh sb="2" eb="4">
      <t>シキン</t>
    </rPh>
    <phoneticPr fontId="2"/>
  </si>
  <si>
    <t>保有株の
購入金額</t>
    <rPh sb="0" eb="3">
      <t>ホユウカブ</t>
    </rPh>
    <rPh sb="5" eb="7">
      <t>コウニュウ</t>
    </rPh>
    <rPh sb="7" eb="9">
      <t>キンガク</t>
    </rPh>
    <phoneticPr fontId="2"/>
  </si>
  <si>
    <t>購入
手数料</t>
    <rPh sb="0" eb="2">
      <t>コウニュウ</t>
    </rPh>
    <rPh sb="3" eb="6">
      <t>テスウリョウ</t>
    </rPh>
    <phoneticPr fontId="2"/>
  </si>
  <si>
    <t>銘柄数</t>
    <rPh sb="0" eb="2">
      <t>メイガラ</t>
    </rPh>
    <rPh sb="2" eb="3">
      <t>スウ</t>
    </rPh>
    <phoneticPr fontId="2"/>
  </si>
  <si>
    <t>株数</t>
    <rPh sb="0" eb="2">
      <t>カブスウ</t>
    </rPh>
    <phoneticPr fontId="2"/>
  </si>
  <si>
    <t>★ 保有株の集計データ</t>
    <rPh sb="2" eb="5">
      <t>ホユウカブ</t>
    </rPh>
    <rPh sb="6" eb="8">
      <t>シュウケイ</t>
    </rPh>
    <phoneticPr fontId="2"/>
  </si>
  <si>
    <t>NISA</t>
    <phoneticPr fontId="2"/>
  </si>
  <si>
    <t>★ 種別の購入金額</t>
    <rPh sb="2" eb="4">
      <t>シュベツ</t>
    </rPh>
    <rPh sb="5" eb="7">
      <t>コウニュウ</t>
    </rPh>
    <rPh sb="7" eb="9">
      <t>キンガク</t>
    </rPh>
    <phoneticPr fontId="2"/>
  </si>
  <si>
    <t>★ 証券会社ごとの購入金額</t>
    <rPh sb="2" eb="4">
      <t>ショウケン</t>
    </rPh>
    <rPh sb="4" eb="6">
      <t>カイシャ</t>
    </rPh>
    <rPh sb="9" eb="11">
      <t>コウニュウ</t>
    </rPh>
    <rPh sb="11" eb="13">
      <t>キンガク</t>
    </rPh>
    <phoneticPr fontId="2"/>
  </si>
  <si>
    <t>★ 決算月の銘柄数</t>
    <rPh sb="2" eb="4">
      <t>ケッサン</t>
    </rPh>
    <rPh sb="4" eb="5">
      <t>ツキ</t>
    </rPh>
    <rPh sb="6" eb="8">
      <t>メイガラ</t>
    </rPh>
    <rPh sb="8" eb="9">
      <t>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</si>
  <si>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</si>
  <si>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</si>
  <si>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★ 売却の集計データ</t>
    <rPh sb="2" eb="4">
      <t>バイキャク</t>
    </rPh>
    <rPh sb="5" eb="7">
      <t>シュウケイ</t>
    </rPh>
    <phoneticPr fontId="2"/>
  </si>
  <si>
    <t>★ 種別の損益</t>
    <rPh sb="2" eb="4">
      <t>シュベツ</t>
    </rPh>
    <rPh sb="5" eb="7">
      <t>ソンエキ</t>
    </rPh>
    <phoneticPr fontId="2"/>
  </si>
  <si>
    <t>累計の損益</t>
    <rPh sb="0" eb="2">
      <t>ルイケイ</t>
    </rPh>
    <rPh sb="3" eb="5">
      <t>ソンエキ</t>
    </rPh>
    <phoneticPr fontId="2"/>
  </si>
  <si>
    <t>★ 証券会社ごとの損益</t>
    <rPh sb="2" eb="4">
      <t>ショウケン</t>
    </rPh>
    <rPh sb="4" eb="6">
      <t>カイシャ</t>
    </rPh>
    <rPh sb="9" eb="11">
      <t>ソンエキ</t>
    </rPh>
    <phoneticPr fontId="2"/>
  </si>
  <si>
    <t>累計
利益数</t>
    <rPh sb="0" eb="2">
      <t>ルイケイ</t>
    </rPh>
    <rPh sb="3" eb="5">
      <t>リエキ</t>
    </rPh>
    <rPh sb="5" eb="6">
      <t>スウ</t>
    </rPh>
    <phoneticPr fontId="2"/>
  </si>
  <si>
    <t>累計
損失数</t>
    <rPh sb="0" eb="2">
      <t>ルイケイ</t>
    </rPh>
    <rPh sb="3" eb="5">
      <t>ソンシツ</t>
    </rPh>
    <rPh sb="5" eb="6">
      <t>スウ</t>
    </rPh>
    <phoneticPr fontId="2"/>
  </si>
  <si>
    <t>最新年
利益数</t>
    <rPh sb="0" eb="2">
      <t>サイシン</t>
    </rPh>
    <rPh sb="2" eb="3">
      <t>ネン</t>
    </rPh>
    <rPh sb="4" eb="6">
      <t>リエキ</t>
    </rPh>
    <rPh sb="6" eb="7">
      <t>スウ</t>
    </rPh>
    <phoneticPr fontId="2"/>
  </si>
  <si>
    <t>最新年
損失数</t>
    <rPh sb="0" eb="2">
      <t>サイシン</t>
    </rPh>
    <rPh sb="2" eb="3">
      <t>ネン</t>
    </rPh>
    <rPh sb="4" eb="6">
      <t>ソンシツ</t>
    </rPh>
    <rPh sb="6" eb="7">
      <t>スウ</t>
    </rPh>
    <phoneticPr fontId="2"/>
  </si>
  <si>
    <t>妻</t>
    <rPh sb="0" eb="1">
      <t>ツマ</t>
    </rPh>
    <phoneticPr fontId="2"/>
  </si>
  <si>
    <t>なし</t>
  </si>
  <si>
    <t>なし</t>
    <phoneticPr fontId="2"/>
  </si>
  <si>
    <t>未満株</t>
    <rPh sb="0" eb="2">
      <t>ミマン</t>
    </rPh>
    <rPh sb="2" eb="3">
      <t>カブ</t>
    </rPh>
    <phoneticPr fontId="2"/>
  </si>
  <si>
    <t>のみ</t>
    <phoneticPr fontId="2"/>
  </si>
  <si>
    <t>以外</t>
    <rPh sb="0" eb="2">
      <t>イガイ</t>
    </rPh>
    <phoneticPr fontId="2"/>
  </si>
  <si>
    <t>銘柄名</t>
  </si>
  <si>
    <t>極洋</t>
  </si>
  <si>
    <t>日本水産</t>
  </si>
  <si>
    <t>マルハニチロ</t>
  </si>
  <si>
    <t>ホウスイ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</si>
  <si>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</si>
  <si>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</si>
  <si>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</si>
  <si>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</si>
  <si>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</si>
  <si>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</si>
  <si>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</si>
  <si>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</si>
  <si>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ルーデンHD</t>
  </si>
  <si>
    <t>エムビーエス</t>
  </si>
  <si>
    <t>ウエストHD</t>
  </si>
  <si>
    <t>ヒノキヤグループ</t>
  </si>
  <si>
    <t>ショーボンドHD</t>
  </si>
  <si>
    <t>ミライトHD</t>
  </si>
  <si>
    <t>インターライフHD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</si>
  <si>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</si>
  <si>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</si>
  <si>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</si>
  <si>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</si>
  <si>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</si>
  <si>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</si>
  <si>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ＪＥＳＣＯHD</t>
  </si>
  <si>
    <t>ＴＡＴＥＲＵ</t>
  </si>
  <si>
    <t>フィット</t>
  </si>
  <si>
    <t>岐阜造園</t>
  </si>
  <si>
    <t>安江工務店</t>
  </si>
  <si>
    <t>技研HD</t>
  </si>
  <si>
    <t>ニッソウ</t>
    <phoneticPr fontId="2"/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</si>
  <si>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</si>
  <si>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</si>
  <si>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</si>
  <si>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</si>
  <si>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</si>
  <si>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</si>
  <si>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</si>
  <si>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</si>
  <si>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</si>
  <si>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</si>
  <si>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</si>
  <si>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</si>
  <si>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</si>
  <si>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</si>
  <si>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</si>
  <si>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</si>
  <si>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</si>
  <si>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</si>
  <si>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</si>
  <si>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</si>
  <si>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</si>
  <si>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</si>
  <si>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</si>
  <si>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</si>
  <si>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</si>
  <si>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</si>
  <si>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</si>
  <si>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</si>
  <si>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</si>
  <si>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</si>
  <si>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</si>
  <si>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</si>
  <si>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</si>
  <si>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</si>
  <si>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</si>
  <si>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</si>
  <si>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</si>
  <si>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</si>
  <si>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</si>
  <si>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</si>
  <si>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</si>
  <si>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</si>
  <si>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</si>
  <si>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</si>
  <si>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</si>
  <si>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</si>
  <si>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</si>
  <si>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</si>
  <si>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</si>
  <si>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</si>
  <si>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</si>
  <si>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</si>
  <si>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</si>
  <si>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</si>
  <si>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</si>
  <si>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</si>
  <si>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</si>
  <si>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</si>
  <si>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</si>
  <si>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</si>
  <si>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</si>
  <si>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</si>
  <si>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</si>
  <si>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</si>
  <si>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</si>
  <si>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</si>
  <si>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</si>
  <si>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</si>
  <si>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</si>
  <si>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</si>
  <si>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</si>
  <si>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</si>
  <si>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</si>
  <si>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</si>
  <si>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</si>
  <si>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</si>
  <si>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</si>
  <si>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</si>
  <si>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</si>
  <si>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</si>
  <si>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</si>
  <si>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</si>
  <si>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</si>
  <si>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</si>
  <si>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</si>
  <si>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</si>
  <si>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</si>
  <si>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</si>
  <si>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</si>
  <si>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</si>
  <si>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</si>
  <si>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</si>
  <si>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</si>
  <si>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</si>
  <si>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</si>
  <si>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</si>
  <si>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</si>
  <si>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</si>
  <si>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</si>
  <si>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</si>
  <si>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</si>
  <si>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</si>
  <si>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</si>
  <si>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</si>
  <si>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</si>
  <si>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</si>
  <si>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</si>
  <si>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</si>
  <si>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</si>
  <si>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</si>
  <si>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</si>
  <si>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</si>
  <si>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</si>
  <si>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</si>
  <si>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</si>
  <si>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</si>
  <si>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</si>
  <si>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</si>
  <si>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</si>
  <si>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</si>
  <si>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</si>
  <si>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</si>
  <si>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</si>
  <si>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</si>
  <si>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</si>
  <si>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</si>
  <si>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</si>
  <si>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</si>
  <si>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</si>
  <si>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</si>
  <si>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</si>
  <si>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</si>
  <si>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</si>
  <si>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</si>
  <si>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</si>
  <si>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</si>
  <si>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</si>
  <si>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</si>
  <si>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</si>
  <si>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</si>
  <si>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</si>
  <si>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</si>
  <si>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</si>
  <si>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</si>
  <si>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</si>
  <si>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</si>
  <si>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</si>
  <si>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</si>
  <si>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</si>
  <si>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</si>
  <si>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</si>
  <si>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</si>
  <si>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</si>
  <si>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</si>
  <si>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</si>
  <si>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</si>
  <si>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</si>
  <si>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</si>
  <si>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</si>
  <si>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</si>
  <si>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</si>
  <si>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</si>
  <si>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</si>
  <si>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</si>
  <si>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</si>
  <si>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</si>
  <si>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</si>
  <si>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</si>
  <si>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</si>
  <si>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</si>
  <si>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</si>
  <si>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</si>
  <si>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</si>
  <si>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</si>
  <si>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</si>
  <si>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</si>
  <si>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</si>
  <si>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</si>
  <si>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</si>
  <si>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</si>
  <si>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</si>
  <si>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</si>
  <si>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</si>
  <si>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</si>
  <si>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</si>
  <si>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</si>
  <si>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</si>
  <si>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</si>
  <si>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</si>
  <si>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</si>
  <si>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</si>
  <si>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</si>
  <si>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</si>
  <si>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</si>
  <si>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</si>
  <si>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</si>
  <si>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</si>
  <si>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</si>
  <si>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</si>
  <si>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</si>
  <si>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</si>
  <si>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</si>
  <si>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</si>
  <si>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</si>
  <si>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</si>
  <si>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</si>
  <si>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</si>
  <si>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</si>
  <si>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</si>
  <si>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</si>
  <si>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</si>
  <si>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</si>
  <si>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</si>
  <si>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</si>
  <si>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</si>
  <si>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</si>
  <si>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</si>
  <si>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</si>
  <si>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</si>
  <si>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</si>
  <si>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</si>
  <si>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</si>
  <si>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</si>
  <si>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</si>
  <si>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</si>
  <si>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</si>
  <si>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</si>
  <si>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</si>
  <si>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</si>
  <si>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</si>
  <si>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</si>
  <si>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</si>
  <si>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</si>
  <si>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</si>
  <si>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</si>
  <si>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</si>
  <si>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</si>
  <si>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</si>
  <si>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</si>
  <si>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</si>
  <si>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</si>
  <si>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</si>
  <si>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</si>
  <si>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</si>
  <si>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</si>
  <si>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</si>
  <si>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</si>
  <si>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</si>
  <si>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</si>
  <si>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</si>
  <si>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</si>
  <si>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</si>
  <si>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</si>
  <si>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</si>
  <si>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</si>
  <si>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</si>
  <si>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</si>
  <si>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</si>
  <si>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</si>
  <si>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</si>
  <si>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</si>
  <si>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</si>
  <si>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</si>
  <si>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</si>
  <si>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</si>
  <si>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</si>
  <si>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</si>
  <si>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</si>
  <si>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</si>
  <si>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</si>
  <si>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</si>
  <si>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</si>
  <si>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</si>
  <si>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</si>
  <si>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</si>
  <si>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</si>
  <si>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</si>
  <si>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</si>
  <si>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</si>
  <si>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</si>
  <si>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</si>
  <si>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</si>
  <si>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</si>
  <si>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</si>
  <si>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</si>
  <si>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</si>
  <si>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</si>
  <si>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</si>
  <si>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</si>
  <si>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</si>
  <si>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</si>
  <si>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</si>
  <si>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</si>
  <si>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</si>
  <si>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</si>
  <si>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</si>
  <si>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</si>
  <si>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</si>
  <si>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</si>
  <si>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</si>
  <si>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</si>
  <si>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</si>
  <si>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</si>
  <si>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</si>
  <si>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</si>
  <si>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</si>
  <si>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</si>
  <si>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</si>
  <si>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</si>
  <si>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</si>
  <si>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</si>
  <si>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</si>
  <si>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</si>
  <si>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</si>
  <si>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</si>
  <si>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</si>
  <si>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</si>
  <si>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</si>
  <si>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</si>
  <si>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</si>
  <si>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</si>
  <si>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</si>
  <si>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</si>
  <si>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</si>
  <si>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</si>
  <si>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</si>
  <si>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</si>
  <si>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</si>
  <si>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</si>
  <si>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</si>
  <si>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</si>
  <si>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</si>
  <si>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</si>
  <si>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</si>
  <si>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</si>
  <si>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</si>
  <si>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</si>
  <si>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</si>
  <si>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</si>
  <si>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</si>
  <si>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</si>
  <si>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</si>
  <si>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</si>
  <si>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</si>
  <si>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</si>
  <si>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</si>
  <si>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</si>
  <si>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</si>
  <si>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</si>
  <si>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</si>
  <si>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</si>
  <si>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</si>
  <si>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</si>
  <si>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</si>
  <si>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</si>
  <si>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</si>
  <si>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</si>
  <si>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</si>
  <si>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</si>
  <si>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</si>
  <si>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</si>
  <si>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</si>
  <si>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</si>
  <si>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</si>
  <si>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</si>
  <si>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</si>
  <si>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</si>
  <si>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</si>
  <si>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</si>
  <si>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</si>
  <si>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</si>
  <si>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</si>
  <si>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</si>
  <si>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</si>
  <si>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</si>
  <si>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</si>
  <si>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</si>
  <si>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</si>
  <si>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</si>
  <si>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</si>
  <si>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</si>
  <si>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</si>
  <si>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</si>
  <si>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</si>
  <si>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</si>
  <si>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</si>
  <si>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</si>
  <si>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</si>
  <si>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</si>
  <si>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</si>
  <si>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</si>
  <si>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</si>
  <si>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</si>
  <si>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</si>
  <si>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</si>
  <si>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</si>
  <si>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</si>
  <si>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</si>
  <si>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</si>
  <si>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</si>
  <si>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</si>
  <si>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</si>
  <si>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</si>
  <si>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</si>
  <si>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</si>
  <si>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</si>
  <si>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</si>
  <si>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</si>
  <si>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</si>
  <si>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</si>
  <si>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</si>
  <si>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</si>
  <si>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</si>
  <si>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</si>
  <si>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</si>
  <si>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</si>
  <si>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</si>
  <si>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</si>
  <si>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</si>
  <si>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</si>
  <si>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</si>
  <si>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</si>
  <si>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</si>
  <si>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</si>
  <si>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</si>
  <si>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</si>
  <si>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</si>
  <si>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</si>
  <si>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</si>
  <si>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</si>
  <si>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</si>
  <si>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</si>
  <si>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</si>
  <si>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</si>
  <si>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</si>
  <si>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</si>
  <si>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</si>
  <si>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</si>
  <si>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</si>
  <si>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</si>
  <si>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</si>
  <si>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</si>
  <si>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</si>
  <si>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</si>
  <si>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</si>
  <si>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</si>
  <si>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</si>
  <si>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</si>
  <si>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</si>
  <si>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</si>
  <si>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</si>
  <si>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</si>
  <si>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</si>
  <si>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</si>
  <si>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</si>
  <si>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</si>
  <si>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</si>
  <si>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</si>
  <si>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</si>
  <si>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</si>
  <si>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</si>
  <si>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</si>
  <si>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</si>
  <si>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</si>
  <si>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</si>
  <si>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</si>
  <si>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</si>
  <si>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</si>
  <si>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</si>
  <si>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</si>
  <si>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</si>
  <si>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</si>
  <si>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</si>
  <si>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</si>
  <si>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</si>
  <si>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</si>
  <si>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</si>
  <si>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</si>
  <si>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</si>
  <si>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</si>
  <si>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</si>
  <si>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</si>
  <si>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</si>
  <si>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</si>
  <si>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</si>
  <si>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</si>
  <si>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</si>
  <si>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</si>
  <si>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</si>
  <si>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</si>
  <si>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</si>
  <si>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</si>
  <si>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</si>
  <si>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</si>
  <si>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</si>
  <si>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</si>
  <si>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</si>
  <si>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</si>
  <si>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</si>
  <si>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</si>
  <si>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</si>
  <si>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</si>
  <si>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</si>
  <si>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</si>
  <si>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</si>
  <si>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</si>
  <si>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</si>
  <si>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</si>
  <si>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</si>
  <si>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</si>
  <si>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</si>
  <si>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</si>
  <si>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</si>
  <si>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</si>
  <si>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</si>
  <si>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</si>
  <si>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</si>
  <si>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</si>
  <si>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</si>
  <si>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</si>
  <si>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  <phoneticPr fontId="2"/>
  </si>
  <si>
    <t>ヤマイチエステート</t>
    <phoneticPr fontId="2"/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</si>
  <si>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</si>
  <si>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</si>
  <si>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</si>
  <si>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</si>
  <si>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</si>
  <si>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</si>
  <si>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</si>
  <si>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</si>
  <si>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</si>
  <si>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</si>
  <si>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</si>
  <si>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</si>
  <si>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</si>
  <si>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</si>
  <si>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</si>
  <si>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</si>
  <si>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</si>
  <si>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</si>
  <si>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</si>
  <si>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</si>
  <si>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</si>
  <si>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</si>
  <si>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</si>
  <si>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</si>
  <si>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</si>
  <si>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</si>
  <si>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</si>
  <si>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</si>
  <si>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</si>
  <si>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</si>
  <si>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</si>
  <si>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</si>
  <si>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</si>
  <si>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</si>
  <si>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</si>
  <si>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</si>
  <si>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</si>
  <si>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</si>
  <si>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</si>
  <si>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</si>
  <si>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</si>
  <si>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</si>
  <si>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</si>
  <si>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</si>
  <si>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</si>
  <si>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</si>
  <si>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</si>
  <si>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</si>
  <si>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</si>
  <si>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</si>
  <si>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</si>
  <si>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</si>
  <si>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</si>
  <si>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</si>
  <si>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</si>
  <si>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</si>
  <si>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</si>
  <si>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</si>
  <si>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</si>
  <si>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</si>
  <si>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</si>
  <si>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</si>
  <si>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</si>
  <si>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</si>
  <si>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</si>
  <si>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</si>
  <si>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</si>
  <si>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</si>
  <si>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</si>
  <si>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</si>
  <si>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</si>
  <si>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</si>
  <si>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</si>
  <si>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</si>
  <si>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</si>
  <si>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</si>
  <si>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</si>
  <si>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</si>
  <si>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</si>
  <si>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</si>
  <si>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</si>
  <si>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</si>
  <si>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</si>
  <si>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</si>
  <si>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</si>
  <si>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</si>
  <si>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</si>
  <si>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</si>
  <si>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</si>
  <si>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</si>
  <si>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</si>
  <si>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</si>
  <si>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</si>
  <si>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</si>
  <si>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</si>
  <si>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</si>
  <si>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</si>
  <si>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</si>
  <si>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</si>
  <si>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</si>
  <si>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</si>
  <si>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</si>
  <si>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</si>
  <si>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</si>
  <si>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</si>
  <si>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</si>
  <si>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</si>
  <si>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</si>
  <si>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</si>
  <si>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</si>
  <si>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</si>
  <si>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</si>
  <si>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</si>
  <si>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</si>
  <si>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</si>
  <si>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</si>
  <si>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</si>
  <si>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</si>
  <si>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</si>
  <si>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</si>
  <si>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</si>
  <si>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</si>
  <si>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</si>
  <si>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</si>
  <si>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</si>
  <si>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</si>
  <si>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</si>
  <si>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</si>
  <si>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</si>
  <si>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</si>
  <si>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</si>
  <si>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</si>
  <si>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</si>
  <si>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</si>
  <si>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</si>
  <si>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</si>
  <si>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</si>
  <si>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</si>
  <si>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</si>
  <si>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</si>
  <si>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</si>
  <si>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</si>
  <si>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</si>
  <si>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</si>
  <si>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</si>
  <si>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</si>
  <si>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</si>
  <si>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</si>
  <si>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</si>
  <si>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</si>
  <si>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</si>
  <si>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</si>
  <si>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</si>
  <si>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</si>
  <si>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</si>
  <si>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</si>
  <si>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</si>
  <si>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</si>
  <si>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</si>
  <si>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</si>
  <si>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</si>
  <si>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</si>
  <si>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</si>
  <si>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</si>
  <si>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</si>
  <si>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</si>
  <si>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</si>
  <si>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</si>
  <si>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</si>
  <si>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</si>
  <si>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</si>
  <si>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</si>
  <si>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</si>
  <si>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</si>
  <si>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</si>
  <si>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</si>
  <si>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</si>
  <si>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</si>
  <si>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</si>
  <si>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</si>
  <si>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</si>
  <si>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</si>
  <si>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</si>
  <si>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</si>
  <si>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</si>
  <si>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</si>
  <si>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</si>
  <si>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</si>
  <si>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</si>
  <si>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</si>
  <si>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</si>
  <si>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</si>
  <si>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</si>
  <si>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</si>
  <si>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</si>
  <si>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</si>
  <si>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</si>
  <si>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</si>
  <si>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</si>
  <si>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</si>
  <si>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</si>
  <si>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</si>
  <si>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</si>
  <si>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</si>
  <si>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</si>
  <si>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</si>
  <si>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</si>
  <si>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</si>
  <si>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</si>
  <si>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</si>
  <si>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</si>
  <si>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</si>
  <si>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</si>
  <si>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</si>
  <si>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</si>
  <si>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</si>
  <si>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</si>
  <si>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</si>
  <si>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</si>
  <si>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</si>
  <si>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</si>
  <si>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</si>
  <si>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</si>
  <si>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</si>
  <si>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</si>
  <si>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</si>
  <si>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</si>
  <si>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</si>
  <si>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</si>
  <si>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</si>
  <si>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</si>
  <si>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</si>
  <si>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</si>
  <si>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</si>
  <si>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</si>
  <si>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</si>
  <si>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</si>
  <si>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</si>
  <si>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</si>
  <si>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</si>
  <si>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</si>
  <si>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</si>
  <si>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</si>
  <si>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</si>
  <si>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</si>
  <si>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</si>
  <si>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</si>
  <si>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</si>
  <si>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</si>
  <si>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</si>
  <si>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</si>
  <si>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</si>
  <si>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</si>
  <si>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</si>
  <si>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</si>
  <si>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</si>
  <si>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</si>
  <si>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</si>
  <si>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</si>
  <si>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</si>
  <si>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</si>
  <si>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</si>
  <si>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</si>
  <si>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</si>
  <si>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</si>
  <si>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</si>
  <si>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</si>
  <si>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</si>
  <si>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</si>
  <si>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</si>
  <si>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</si>
  <si>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</si>
  <si>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</si>
  <si>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</si>
  <si>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</si>
  <si>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</si>
  <si>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</si>
  <si>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</si>
  <si>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</si>
  <si>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</si>
  <si>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</si>
  <si>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</si>
  <si>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</si>
  <si>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</si>
  <si>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</si>
  <si>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</si>
  <si>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</si>
  <si>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</si>
  <si>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</si>
  <si>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</si>
  <si>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</si>
  <si>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</si>
  <si>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</si>
  <si>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</si>
  <si>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</si>
  <si>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</si>
  <si>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</si>
  <si>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</si>
  <si>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</si>
  <si>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</si>
  <si>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</si>
  <si>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</si>
  <si>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</si>
  <si>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</si>
  <si>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</si>
  <si>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</si>
  <si>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</si>
  <si>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</si>
  <si>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</si>
  <si>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</si>
  <si>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</si>
  <si>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</si>
  <si>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</si>
  <si>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</si>
  <si>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</si>
  <si>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</si>
  <si>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</si>
  <si>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</si>
  <si>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</si>
  <si>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</si>
  <si>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</si>
  <si>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</si>
  <si>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</si>
  <si>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</si>
  <si>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</si>
  <si>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</si>
  <si>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</si>
  <si>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</si>
  <si>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</si>
  <si>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</si>
  <si>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</si>
  <si>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</si>
  <si>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</si>
  <si>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</si>
  <si>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</si>
  <si>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</si>
  <si>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</si>
  <si>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</si>
  <si>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</si>
  <si>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</si>
  <si>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</si>
  <si>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</si>
  <si>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</si>
  <si>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</si>
  <si>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</si>
  <si>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</si>
  <si>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</si>
  <si>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</si>
  <si>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</si>
  <si>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</si>
  <si>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</si>
  <si>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</si>
  <si>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</si>
  <si>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</si>
  <si>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</si>
  <si>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</si>
  <si>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</si>
  <si>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</si>
  <si>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</si>
  <si>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</si>
  <si>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</si>
  <si>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</si>
  <si>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</si>
  <si>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</si>
  <si>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</si>
  <si>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</si>
  <si>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</si>
  <si>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</si>
  <si>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</si>
  <si>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</si>
  <si>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</si>
  <si>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</si>
  <si>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</si>
  <si>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</si>
  <si>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</si>
  <si>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</si>
  <si>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</si>
  <si>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</si>
  <si>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</si>
  <si>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</si>
  <si>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</si>
  <si>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</si>
  <si>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</si>
  <si>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</si>
  <si>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</si>
  <si>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</si>
  <si>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</si>
  <si>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</si>
  <si>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</si>
  <si>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</si>
  <si>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</si>
  <si>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</si>
  <si>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</si>
  <si>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</si>
  <si>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</si>
  <si>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</si>
  <si>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</si>
  <si>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</si>
  <si>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</si>
  <si>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</si>
  <si>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</si>
  <si>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</si>
  <si>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</si>
  <si>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</si>
  <si>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</si>
  <si>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</si>
  <si>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</si>
  <si>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</si>
  <si>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</si>
  <si>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</si>
  <si>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</si>
  <si>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</si>
  <si>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</si>
  <si>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</si>
  <si>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</si>
  <si>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</si>
  <si>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</si>
  <si>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</si>
  <si>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</si>
  <si>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</si>
  <si>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</si>
  <si>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</si>
  <si>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</si>
  <si>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</si>
  <si>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</si>
  <si>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</si>
  <si>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</si>
  <si>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</si>
  <si>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</si>
  <si>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</si>
  <si>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</si>
  <si>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</si>
  <si>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</si>
  <si>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</si>
  <si>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</si>
  <si>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</si>
  <si>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</si>
  <si>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</si>
  <si>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</si>
  <si>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</si>
  <si>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</si>
  <si>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</si>
  <si>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</si>
  <si>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</si>
  <si>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</si>
  <si>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</si>
  <si>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</si>
  <si>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</si>
  <si>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</si>
  <si>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</si>
  <si>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</si>
  <si>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</si>
  <si>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</si>
  <si>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</si>
  <si>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</si>
  <si>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</si>
  <si>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</si>
  <si>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</si>
  <si>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</si>
  <si>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</si>
  <si>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</si>
  <si>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</si>
  <si>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</si>
  <si>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</si>
  <si>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</si>
  <si>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</si>
  <si>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</si>
  <si>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</si>
  <si>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</si>
  <si>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</si>
  <si>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</si>
  <si>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</si>
  <si>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</si>
  <si>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</si>
  <si>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</si>
  <si>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</si>
  <si>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</si>
  <si>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</si>
  <si>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</si>
  <si>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</si>
  <si>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</si>
  <si>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</si>
  <si>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</si>
  <si>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</si>
  <si>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</si>
  <si>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</si>
  <si>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</si>
  <si>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</si>
  <si>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</si>
  <si>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</si>
  <si>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</si>
  <si>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</si>
  <si>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</si>
  <si>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</si>
  <si>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</si>
  <si>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</si>
  <si>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</si>
  <si>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</si>
  <si>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</si>
  <si>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</si>
  <si>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</si>
  <si>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</si>
  <si>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</si>
  <si>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</si>
  <si>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</si>
  <si>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</si>
  <si>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</si>
  <si>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</si>
  <si>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</si>
  <si>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</si>
  <si>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</si>
  <si>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</si>
  <si>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</si>
  <si>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</si>
  <si>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</si>
  <si>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</si>
  <si>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</si>
  <si>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</si>
  <si>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</si>
  <si>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</si>
  <si>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</si>
  <si>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</si>
  <si>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</si>
  <si>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</si>
  <si>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</si>
  <si>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</si>
  <si>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</si>
  <si>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</si>
  <si>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</si>
  <si>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</si>
  <si>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</si>
  <si>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</si>
  <si>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</si>
  <si>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</si>
  <si>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</si>
  <si>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</si>
  <si>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</si>
  <si>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</si>
  <si>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</si>
  <si>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</si>
  <si>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</si>
  <si>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</si>
  <si>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</si>
  <si>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</si>
  <si>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</si>
  <si>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</si>
  <si>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</si>
  <si>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</si>
  <si>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</si>
  <si>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</si>
  <si>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</si>
  <si>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</si>
  <si>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</si>
  <si>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</si>
  <si>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</si>
  <si>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</si>
  <si>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</si>
  <si>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</si>
  <si>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</si>
  <si>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</si>
  <si>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</si>
  <si>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</si>
  <si>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</si>
  <si>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</si>
  <si>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</si>
  <si>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</si>
  <si>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</si>
  <si>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</si>
  <si>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</si>
  <si>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</si>
  <si>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</si>
  <si>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</si>
  <si>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</si>
  <si>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</si>
  <si>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</si>
  <si>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</si>
  <si>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</si>
  <si>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</si>
  <si>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</si>
  <si>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</si>
  <si>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</si>
  <si>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</si>
  <si>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</si>
  <si>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</si>
  <si>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</si>
  <si>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</si>
  <si>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</si>
  <si>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</si>
  <si>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</si>
  <si>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</si>
  <si>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</si>
  <si>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</si>
  <si>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</si>
  <si>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</si>
  <si>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</si>
  <si>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</si>
  <si>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</si>
  <si>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</si>
  <si>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</si>
  <si>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</si>
  <si>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</si>
  <si>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</si>
  <si>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</si>
  <si>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</si>
  <si>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</si>
  <si>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</si>
  <si>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</si>
  <si>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</si>
  <si>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</si>
  <si>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</si>
  <si>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</si>
  <si>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</si>
  <si>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</si>
  <si>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</si>
  <si>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</si>
  <si>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</si>
  <si>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</si>
  <si>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</si>
  <si>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</si>
  <si>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</si>
  <si>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</si>
  <si>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</si>
  <si>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</si>
  <si>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</si>
  <si>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</si>
  <si>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</si>
  <si>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</si>
  <si>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</si>
  <si>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</si>
  <si>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</si>
  <si>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  <phoneticPr fontId="2"/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</si>
  <si>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</si>
  <si>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</si>
  <si>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</si>
  <si>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</si>
  <si>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</si>
  <si>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</si>
  <si>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</si>
  <si>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</si>
  <si>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</si>
  <si>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</si>
  <si>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</si>
  <si>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</si>
  <si>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</si>
  <si>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</si>
  <si>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</si>
  <si>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</si>
  <si>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</si>
  <si>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</si>
  <si>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</si>
  <si>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</si>
  <si>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</si>
  <si>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</si>
  <si>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</si>
  <si>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</si>
  <si>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</si>
  <si>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</si>
  <si>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</si>
  <si>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</si>
  <si>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</si>
  <si>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</si>
  <si>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</si>
  <si>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</si>
  <si>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</si>
  <si>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</si>
  <si>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</si>
  <si>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</si>
  <si>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</si>
  <si>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</si>
  <si>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</si>
  <si>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</si>
  <si>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</si>
  <si>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</si>
  <si>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</si>
  <si>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</si>
  <si>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</si>
  <si>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</si>
  <si>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</si>
  <si>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</si>
  <si>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</si>
  <si>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</si>
  <si>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</si>
  <si>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</si>
  <si>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</si>
  <si>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</si>
  <si>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</si>
  <si>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</si>
  <si>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</si>
  <si>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</si>
  <si>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</si>
  <si>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</si>
  <si>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</si>
  <si>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</si>
  <si>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</si>
  <si>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</si>
  <si>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</si>
  <si>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</si>
  <si>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</si>
  <si>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</si>
  <si>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</si>
  <si>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</si>
  <si>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</si>
  <si>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</si>
  <si>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</si>
  <si>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</si>
  <si>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</si>
  <si>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</si>
  <si>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</si>
  <si>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</si>
  <si>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</si>
  <si>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</si>
  <si>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</si>
  <si>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</si>
  <si>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</si>
  <si>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</si>
  <si>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</si>
  <si>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</si>
  <si>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</si>
  <si>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</si>
  <si>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</si>
  <si>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</si>
  <si>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</si>
  <si>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</si>
  <si>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</si>
  <si>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</si>
  <si>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</si>
  <si>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</si>
  <si>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</si>
  <si>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</si>
  <si>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</si>
  <si>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</si>
  <si>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</si>
  <si>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</si>
  <si>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</si>
  <si>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</si>
  <si>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</si>
  <si>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</si>
  <si>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</si>
  <si>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</si>
  <si>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</si>
  <si>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</si>
  <si>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</si>
  <si>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</si>
  <si>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</si>
  <si>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</si>
  <si>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</si>
  <si>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</si>
  <si>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</si>
  <si>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</si>
  <si>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</si>
  <si>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</si>
  <si>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</si>
  <si>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</si>
  <si>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</si>
  <si>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</si>
  <si>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</si>
  <si>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</si>
  <si>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</si>
  <si>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</si>
  <si>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</si>
  <si>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</si>
  <si>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</si>
  <si>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</si>
  <si>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</si>
  <si>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</si>
  <si>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</si>
  <si>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</si>
  <si>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</si>
  <si>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</si>
  <si>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</si>
  <si>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</si>
  <si>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</si>
  <si>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</si>
  <si>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</si>
  <si>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</si>
  <si>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</si>
  <si>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</si>
  <si>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</si>
  <si>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</si>
  <si>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</si>
  <si>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</si>
  <si>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</si>
  <si>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</si>
  <si>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</si>
  <si>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</si>
  <si>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</si>
  <si>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</si>
  <si>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</si>
  <si>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</si>
  <si>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</si>
  <si>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</si>
  <si>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</si>
  <si>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</si>
  <si>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</si>
  <si>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</si>
  <si>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</si>
  <si>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</si>
  <si>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</si>
  <si>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</si>
  <si>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</si>
  <si>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</si>
  <si>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</si>
  <si>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</si>
  <si>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</si>
  <si>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</si>
  <si>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</si>
  <si>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</si>
  <si>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</si>
  <si>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</si>
  <si>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</si>
  <si>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</si>
  <si>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</si>
  <si>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</si>
  <si>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</si>
  <si>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</si>
  <si>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</si>
  <si>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</si>
  <si>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</si>
  <si>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</si>
  <si>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</si>
  <si>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</si>
  <si>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</si>
  <si>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</si>
  <si>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</si>
  <si>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</si>
  <si>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</si>
  <si>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</si>
  <si>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</si>
  <si>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</si>
  <si>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</si>
  <si>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</si>
  <si>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</si>
  <si>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</si>
  <si>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</si>
  <si>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コマースOneHD</t>
    <phoneticPr fontId="2"/>
  </si>
  <si>
    <t>サイバートラスト</t>
    <phoneticPr fontId="2"/>
  </si>
  <si>
    <t xml:space="preserve"> 	Speee</t>
    <phoneticPr fontId="2"/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</si>
  <si>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</si>
  <si>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</si>
  <si>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</si>
  <si>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</si>
  <si>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</si>
  <si>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</si>
  <si>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</si>
  <si>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</si>
  <si>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</si>
  <si>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</si>
  <si>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</si>
  <si>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</si>
  <si>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</si>
  <si>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</si>
  <si>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</si>
  <si>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</si>
  <si>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</si>
  <si>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</si>
  <si>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</si>
  <si>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</si>
  <si>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</si>
  <si>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</si>
  <si>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</si>
  <si>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</si>
  <si>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</si>
  <si>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</si>
  <si>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</si>
  <si>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</si>
  <si>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</si>
  <si>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</si>
  <si>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</si>
  <si>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</si>
  <si>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</si>
  <si>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</si>
  <si>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</si>
  <si>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</si>
  <si>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</si>
  <si>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</si>
  <si>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</si>
  <si>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</si>
  <si>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</si>
  <si>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</si>
  <si>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</si>
  <si>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</si>
  <si>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</si>
  <si>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</si>
  <si>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</si>
  <si>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</si>
  <si>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</si>
  <si>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</si>
  <si>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</si>
  <si>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</si>
  <si>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</si>
  <si>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</si>
  <si>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</si>
  <si>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</si>
  <si>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</si>
  <si>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</si>
  <si>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</si>
  <si>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</si>
  <si>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</si>
  <si>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</si>
  <si>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</si>
  <si>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</si>
  <si>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</si>
  <si>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</si>
  <si>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</si>
  <si>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</si>
  <si>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</si>
  <si>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</si>
  <si>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</si>
  <si>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</si>
  <si>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</si>
  <si>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</si>
  <si>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</si>
  <si>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</si>
  <si>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</si>
  <si>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</si>
  <si>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</si>
  <si>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</si>
  <si>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</si>
  <si>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</si>
  <si>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</si>
  <si>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</si>
  <si>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</si>
  <si>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</si>
  <si>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</si>
  <si>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</si>
  <si>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</si>
  <si>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</si>
  <si>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</si>
  <si>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</si>
  <si>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</si>
  <si>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</si>
  <si>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</si>
  <si>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</si>
  <si>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</si>
  <si>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</si>
  <si>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</si>
  <si>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</si>
  <si>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</si>
  <si>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</si>
  <si>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</si>
  <si>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</si>
  <si>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</si>
  <si>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</si>
  <si>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</si>
  <si>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</si>
  <si>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</si>
  <si>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</si>
  <si>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</si>
  <si>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</si>
  <si>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</si>
  <si>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</si>
  <si>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</si>
  <si>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</si>
  <si>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</si>
  <si>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</si>
  <si>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</si>
  <si>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</si>
  <si>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</si>
  <si>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</si>
  <si>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</si>
  <si>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</si>
  <si>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</si>
  <si>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</si>
  <si>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</si>
  <si>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</si>
  <si>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</si>
  <si>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</si>
  <si>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</si>
  <si>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</si>
  <si>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</si>
  <si>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</si>
  <si>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</si>
  <si>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</si>
  <si>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</si>
  <si>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</si>
  <si>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</si>
  <si>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</si>
  <si>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</si>
  <si>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</si>
  <si>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</si>
  <si>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</si>
  <si>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</si>
  <si>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</si>
  <si>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</si>
  <si>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</si>
  <si>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</si>
  <si>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</si>
  <si>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</si>
  <si>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</si>
  <si>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</si>
  <si>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</si>
  <si>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</si>
  <si>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</si>
  <si>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</si>
  <si>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</si>
  <si>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</si>
  <si>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</si>
  <si>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</si>
  <si>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</si>
  <si>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</si>
  <si>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</si>
  <si>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</si>
  <si>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</si>
  <si>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</si>
  <si>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</si>
  <si>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</si>
  <si>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</si>
  <si>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</si>
  <si>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</si>
  <si>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</si>
  <si>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</si>
  <si>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</si>
  <si>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</si>
  <si>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</si>
  <si>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</si>
  <si>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</si>
  <si>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</si>
  <si>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</si>
  <si>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</si>
  <si>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</si>
  <si>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</si>
  <si>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</si>
  <si>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</si>
  <si>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</si>
  <si>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</si>
  <si>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</si>
  <si>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</si>
  <si>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</si>
  <si>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</si>
  <si>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</si>
  <si>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</si>
  <si>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</si>
  <si>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</si>
  <si>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</si>
  <si>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</si>
  <si>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</si>
  <si>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</si>
  <si>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</si>
  <si>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</si>
  <si>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</si>
  <si>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</si>
  <si>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</si>
  <si>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</si>
  <si>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</si>
  <si>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</si>
  <si>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</si>
  <si>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</si>
  <si>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</si>
  <si>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</si>
  <si>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</si>
  <si>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</si>
  <si>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</si>
  <si>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</si>
  <si>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</si>
  <si>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</si>
  <si>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</si>
  <si>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</si>
  <si>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</si>
  <si>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</si>
  <si>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</si>
  <si>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</si>
  <si>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</si>
  <si>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</si>
  <si>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</si>
  <si>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</si>
  <si>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</si>
  <si>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</si>
  <si>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</si>
  <si>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</si>
  <si>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</si>
  <si>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</si>
  <si>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</si>
  <si>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</si>
  <si>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</si>
  <si>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</si>
  <si>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</si>
  <si>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</si>
  <si>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</si>
  <si>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</si>
  <si>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</si>
  <si>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</si>
  <si>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</si>
  <si>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</si>
  <si>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</si>
  <si>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</si>
  <si>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</si>
  <si>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</si>
  <si>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</si>
  <si>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</si>
  <si>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</si>
  <si>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</si>
  <si>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</si>
  <si>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</si>
  <si>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</si>
  <si>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</si>
  <si>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</si>
  <si>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</si>
  <si>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</si>
  <si>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</si>
  <si>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</si>
  <si>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</si>
  <si>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</si>
  <si>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</si>
  <si>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</si>
  <si>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</si>
  <si>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</si>
  <si>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</si>
  <si>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</si>
  <si>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</si>
  <si>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</si>
  <si>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</si>
  <si>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</si>
  <si>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</si>
  <si>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</si>
  <si>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</si>
  <si>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</si>
  <si>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</si>
  <si>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</si>
  <si>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</si>
  <si>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</si>
  <si>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</si>
  <si>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</si>
  <si>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</si>
  <si>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</si>
  <si>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</si>
  <si>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</si>
  <si>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</si>
  <si>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</si>
  <si>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</si>
  <si>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</si>
  <si>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</si>
  <si>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</si>
  <si>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</si>
  <si>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</si>
  <si>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</si>
  <si>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</si>
  <si>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</si>
  <si>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</si>
  <si>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</si>
  <si>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</si>
  <si>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</si>
  <si>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</si>
  <si>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</si>
  <si>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</si>
  <si>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</si>
  <si>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</si>
  <si>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</si>
  <si>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</si>
  <si>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</si>
  <si>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</si>
  <si>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</si>
  <si>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</si>
  <si>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</si>
  <si>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</si>
  <si>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</si>
  <si>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</si>
  <si>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</si>
  <si>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</si>
  <si>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</si>
  <si>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</si>
  <si>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</si>
  <si>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</si>
  <si>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</si>
  <si>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</si>
  <si>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</si>
  <si>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</si>
  <si>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</si>
  <si>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</si>
  <si>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</si>
  <si>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</si>
  <si>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</si>
  <si>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</si>
  <si>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</si>
  <si>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</si>
  <si>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</si>
  <si>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</si>
  <si>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</si>
  <si>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</si>
  <si>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</si>
  <si>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</si>
  <si>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</si>
  <si>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</si>
  <si>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</si>
  <si>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</si>
  <si>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</si>
  <si>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</si>
  <si>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</si>
  <si>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</si>
  <si>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</si>
  <si>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</si>
  <si>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</si>
  <si>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</si>
  <si>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</si>
  <si>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</si>
  <si>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</si>
  <si>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</si>
  <si>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</si>
  <si>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</si>
  <si>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</si>
  <si>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</si>
  <si>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</si>
  <si>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</si>
  <si>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</si>
  <si>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</si>
  <si>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</si>
  <si>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</si>
  <si>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</si>
  <si>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</si>
  <si>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</si>
  <si>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</si>
  <si>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</si>
  <si>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</si>
  <si>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</si>
  <si>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</si>
  <si>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</si>
  <si>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</si>
  <si>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</si>
  <si>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</si>
  <si>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</si>
  <si>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</si>
  <si>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</si>
  <si>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</si>
  <si>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</si>
  <si>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</si>
  <si>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</si>
  <si>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</si>
  <si>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</si>
  <si>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</si>
  <si>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</si>
  <si>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</si>
  <si>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</si>
  <si>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</si>
  <si>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</si>
  <si>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</si>
  <si>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</si>
  <si>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</si>
  <si>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</si>
  <si>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</si>
  <si>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</si>
  <si>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</si>
  <si>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</si>
  <si>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</si>
  <si>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</si>
  <si>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</si>
  <si>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</si>
  <si>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</si>
  <si>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</si>
  <si>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</si>
  <si>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</si>
  <si>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</si>
  <si>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</si>
  <si>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</si>
  <si>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</si>
  <si>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</si>
  <si>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</si>
  <si>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</si>
  <si>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</si>
  <si>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</si>
  <si>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</si>
  <si>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</si>
  <si>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</si>
  <si>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</si>
  <si>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</si>
  <si>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</si>
  <si>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</si>
  <si>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</si>
  <si>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</si>
  <si>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</si>
  <si>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</si>
  <si>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</si>
  <si>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</si>
  <si>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</si>
  <si>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</si>
  <si>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</si>
  <si>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</si>
  <si>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</si>
  <si>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</si>
  <si>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</si>
  <si>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</si>
  <si>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</si>
  <si>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</si>
  <si>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</si>
  <si>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</si>
  <si>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</si>
  <si>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</si>
  <si>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</si>
  <si>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</si>
  <si>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</si>
  <si>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</si>
  <si>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</si>
  <si>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</si>
  <si>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</si>
  <si>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</si>
  <si>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</si>
  <si>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</si>
  <si>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</si>
  <si>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</si>
  <si>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</si>
  <si>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</si>
  <si>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</si>
  <si>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</si>
  <si>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</si>
  <si>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</si>
  <si>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</si>
  <si>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</si>
  <si>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</si>
  <si>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</si>
  <si>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</si>
  <si>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</si>
  <si>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</si>
  <si>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</si>
  <si>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</si>
  <si>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</si>
  <si>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</si>
  <si>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</si>
  <si>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</si>
  <si>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</si>
  <si>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</si>
  <si>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</si>
  <si>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</si>
  <si>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</si>
  <si>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</si>
  <si>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</si>
  <si>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</si>
  <si>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</si>
  <si>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</si>
  <si>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</si>
  <si>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</si>
  <si>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</si>
  <si>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</si>
  <si>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</si>
  <si>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</si>
  <si>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</si>
  <si>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</si>
  <si>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</si>
  <si>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</si>
  <si>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</si>
  <si>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</si>
  <si>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</si>
  <si>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</si>
  <si>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</si>
  <si>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</si>
  <si>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</si>
  <si>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</si>
  <si>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</si>
  <si>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</si>
  <si>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</si>
  <si>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</si>
  <si>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</si>
  <si>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</si>
  <si>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</si>
  <si>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</si>
  <si>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</si>
  <si>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</si>
  <si>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</si>
  <si>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</si>
  <si>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</si>
  <si>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</si>
  <si>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</si>
  <si>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</si>
  <si>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</si>
  <si>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</si>
  <si>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</si>
  <si>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</si>
  <si>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</si>
  <si>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</si>
  <si>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</si>
  <si>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</si>
  <si>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</si>
  <si>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</si>
  <si>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</si>
  <si>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</si>
  <si>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</si>
  <si>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</si>
  <si>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</si>
  <si>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</si>
  <si>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</si>
  <si>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</si>
  <si>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</si>
  <si>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</si>
  <si>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</si>
  <si>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</si>
  <si>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</si>
  <si>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</si>
  <si>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</si>
  <si>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</si>
  <si>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</si>
  <si>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</si>
  <si>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</si>
  <si>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</si>
  <si>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</si>
  <si>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</si>
  <si>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</si>
  <si>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</si>
  <si>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</si>
  <si>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</si>
  <si>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</si>
  <si>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</si>
  <si>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</si>
  <si>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</si>
  <si>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</si>
  <si>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</si>
  <si>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</si>
  <si>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</si>
  <si>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</si>
  <si>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</si>
  <si>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</si>
  <si>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</si>
  <si>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</si>
  <si>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</si>
  <si>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</si>
  <si>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</si>
  <si>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</si>
  <si>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</si>
  <si>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</si>
  <si>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</si>
  <si>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</si>
  <si>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</si>
  <si>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</si>
  <si>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</si>
  <si>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</si>
  <si>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</si>
  <si>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</si>
  <si>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</si>
  <si>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</si>
  <si>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</si>
  <si>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</si>
  <si>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</si>
  <si>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</si>
  <si>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</si>
  <si>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</si>
  <si>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</si>
  <si>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</si>
  <si>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</si>
  <si>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</si>
  <si>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</si>
  <si>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</si>
  <si>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</si>
  <si>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</si>
  <si>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</si>
  <si>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</si>
  <si>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</si>
  <si>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</si>
  <si>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</si>
  <si>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</si>
  <si>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</si>
  <si>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</si>
  <si>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</si>
  <si>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</si>
  <si>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</si>
  <si>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</si>
  <si>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</si>
  <si>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</si>
  <si>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</si>
  <si>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</si>
  <si>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</si>
  <si>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</si>
  <si>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</si>
  <si>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</si>
  <si>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</si>
  <si>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</si>
  <si>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</si>
  <si>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</si>
  <si>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</si>
  <si>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</si>
  <si>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</si>
  <si>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</si>
  <si>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</si>
  <si>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</si>
  <si>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</si>
  <si>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</si>
  <si>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</si>
  <si>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</si>
  <si>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</si>
  <si>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</si>
  <si>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</si>
  <si>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  <phoneticPr fontId="2"/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</si>
  <si>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</si>
  <si>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</si>
  <si>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</si>
  <si>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</si>
  <si>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</si>
  <si>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</si>
  <si>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</si>
  <si>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</si>
  <si>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</si>
  <si>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</si>
  <si>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</si>
  <si>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</si>
  <si>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</si>
  <si>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</si>
  <si>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</si>
  <si>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</si>
  <si>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</si>
  <si>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</si>
  <si>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</si>
  <si>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</si>
  <si>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</si>
  <si>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</si>
  <si>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</si>
  <si>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</si>
  <si>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</si>
  <si>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</si>
  <si>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</si>
  <si>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</si>
  <si>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</si>
  <si>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</si>
  <si>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</si>
  <si>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</si>
  <si>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</si>
  <si>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</si>
  <si>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</si>
  <si>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</si>
  <si>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</si>
  <si>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</si>
  <si>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</si>
  <si>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</si>
  <si>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</si>
  <si>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</si>
  <si>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</si>
  <si>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</si>
  <si>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</si>
  <si>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</si>
  <si>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</si>
  <si>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</si>
  <si>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</si>
  <si>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</si>
  <si>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</si>
  <si>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</si>
  <si>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</si>
  <si>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</si>
  <si>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</si>
  <si>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</si>
  <si>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</si>
  <si>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</si>
  <si>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</si>
  <si>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</si>
  <si>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</si>
  <si>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</si>
  <si>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</si>
  <si>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</si>
  <si>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</si>
  <si>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</si>
  <si>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</si>
  <si>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</si>
  <si>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</si>
  <si>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</si>
  <si>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</si>
  <si>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</si>
  <si>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</si>
  <si>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</si>
  <si>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</si>
  <si>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</si>
  <si>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</si>
  <si>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</si>
  <si>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</si>
  <si>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</si>
  <si>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</si>
  <si>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</si>
  <si>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</si>
  <si>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</si>
  <si>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</si>
  <si>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</si>
  <si>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</si>
  <si>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</si>
  <si>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</si>
  <si>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</si>
  <si>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</si>
  <si>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</si>
  <si>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</si>
  <si>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</si>
  <si>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</si>
  <si>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</si>
  <si>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</si>
  <si>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</si>
  <si>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</si>
  <si>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</si>
  <si>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</si>
  <si>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</si>
  <si>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</si>
  <si>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</si>
  <si>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</si>
  <si>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</si>
  <si>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</si>
  <si>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</si>
  <si>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</si>
  <si>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</si>
  <si>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</si>
  <si>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</si>
  <si>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</si>
  <si>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</si>
  <si>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</si>
  <si>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</si>
  <si>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</si>
  <si>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</si>
  <si>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</si>
  <si>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</si>
  <si>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</si>
  <si>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</si>
  <si>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</si>
  <si>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</si>
  <si>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</si>
  <si>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</si>
  <si>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</si>
  <si>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</si>
  <si>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</si>
  <si>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</si>
  <si>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</si>
  <si>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</si>
  <si>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</si>
  <si>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</si>
  <si>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</si>
  <si>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</si>
  <si>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</si>
  <si>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</si>
  <si>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</si>
  <si>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</si>
  <si>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</si>
  <si>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</si>
  <si>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</si>
  <si>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</si>
  <si>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</si>
  <si>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</si>
  <si>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</si>
  <si>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</si>
  <si>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</si>
  <si>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</si>
  <si>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</si>
  <si>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</si>
  <si>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</si>
  <si>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</si>
  <si>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</si>
  <si>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</si>
  <si>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</si>
  <si>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</si>
  <si>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</si>
  <si>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</si>
  <si>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</si>
  <si>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</si>
  <si>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</si>
  <si>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</si>
  <si>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</si>
  <si>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</si>
  <si>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</si>
  <si>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</si>
  <si>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</si>
  <si>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</si>
  <si>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</si>
  <si>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</si>
  <si>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</si>
  <si>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</si>
  <si>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</si>
  <si>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</si>
  <si>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</si>
  <si>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</si>
  <si>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</si>
  <si>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</si>
  <si>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</si>
  <si>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</si>
  <si>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</si>
  <si>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</si>
  <si>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</si>
  <si>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</si>
  <si>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</si>
  <si>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</si>
  <si>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</si>
  <si>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</si>
  <si>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</si>
  <si>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</si>
  <si>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</si>
  <si>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</si>
  <si>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</si>
  <si>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</si>
  <si>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</si>
  <si>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</si>
  <si>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</si>
  <si>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</si>
  <si>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</si>
  <si>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</si>
  <si>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</si>
  <si>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</si>
  <si>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</si>
  <si>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</si>
  <si>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</si>
  <si>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</si>
  <si>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</si>
  <si>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</si>
  <si>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</si>
  <si>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</si>
  <si>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</si>
  <si>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</si>
  <si>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</si>
  <si>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</si>
  <si>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</si>
  <si>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</si>
  <si>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</si>
  <si>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</si>
  <si>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</si>
  <si>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</si>
  <si>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</si>
  <si>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</si>
  <si>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</si>
  <si>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</si>
  <si>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</si>
  <si>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</si>
  <si>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</si>
  <si>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</si>
  <si>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</si>
  <si>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</si>
  <si>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</si>
  <si>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</si>
  <si>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</si>
  <si>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</si>
  <si>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</si>
  <si>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</si>
  <si>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</si>
  <si>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</si>
  <si>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</si>
  <si>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</si>
  <si>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</si>
  <si>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</si>
  <si>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</si>
  <si>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</si>
  <si>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</si>
  <si>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</si>
  <si>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</si>
  <si>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  <phoneticPr fontId="2"/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</si>
  <si>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</si>
  <si>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</si>
  <si>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</si>
  <si>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</si>
  <si>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</si>
  <si>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</si>
  <si>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</si>
  <si>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</si>
  <si>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</si>
  <si>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</si>
  <si>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</si>
  <si>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</si>
  <si>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</si>
  <si>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</si>
  <si>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</si>
  <si>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</si>
  <si>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</si>
  <si>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</si>
  <si>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</si>
  <si>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</si>
  <si>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</si>
  <si>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</si>
  <si>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</si>
  <si>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</si>
  <si>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</si>
  <si>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</si>
  <si>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</si>
  <si>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</si>
  <si>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</si>
  <si>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</si>
  <si>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</si>
  <si>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</si>
  <si>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</si>
  <si>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</si>
  <si>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</si>
  <si>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</si>
  <si>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</si>
  <si>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</si>
  <si>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</si>
  <si>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</si>
  <si>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</si>
  <si>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</si>
  <si>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</si>
  <si>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</si>
  <si>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</si>
  <si>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</si>
  <si>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</si>
  <si>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</si>
  <si>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</si>
  <si>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</si>
  <si>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</si>
  <si>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</si>
  <si>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</si>
  <si>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</si>
  <si>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</si>
  <si>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</si>
  <si>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</si>
  <si>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</si>
  <si>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</si>
  <si>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</si>
  <si>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</si>
  <si>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</si>
  <si>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</si>
  <si>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</si>
  <si>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</si>
  <si>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</si>
  <si>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</si>
  <si>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</si>
  <si>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</si>
  <si>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</si>
  <si>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</si>
  <si>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</si>
  <si>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</si>
  <si>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</si>
  <si>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</si>
  <si>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</si>
  <si>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</si>
  <si>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</si>
  <si>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</si>
  <si>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</si>
  <si>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</si>
  <si>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</si>
  <si>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</si>
  <si>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</si>
  <si>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</si>
  <si>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</si>
  <si>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</si>
  <si>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</si>
  <si>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</si>
  <si>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</si>
  <si>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</si>
  <si>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</si>
  <si>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</si>
  <si>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</si>
  <si>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</si>
  <si>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</si>
  <si>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</si>
  <si>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</si>
  <si>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</si>
  <si>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</si>
  <si>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</si>
  <si>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</si>
  <si>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</si>
  <si>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</si>
  <si>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</si>
  <si>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</si>
  <si>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</si>
  <si>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</si>
  <si>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</si>
  <si>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</si>
  <si>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</si>
  <si>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</si>
  <si>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</si>
  <si>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</si>
  <si>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</si>
  <si>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</si>
  <si>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</si>
  <si>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</si>
  <si>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</si>
  <si>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</si>
  <si>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</si>
  <si>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</si>
  <si>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</si>
  <si>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</si>
  <si>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</si>
  <si>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</si>
  <si>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</si>
  <si>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</si>
  <si>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</si>
  <si>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</si>
  <si>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</si>
  <si>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</si>
  <si>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</si>
  <si>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</si>
  <si>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</si>
  <si>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</si>
  <si>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</si>
  <si>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</si>
  <si>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</si>
  <si>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</si>
  <si>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</si>
  <si>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</si>
  <si>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</si>
  <si>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</si>
  <si>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</si>
  <si>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</si>
  <si>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</si>
  <si>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</si>
  <si>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</si>
  <si>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</si>
  <si>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</si>
  <si>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</si>
  <si>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</si>
  <si>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</si>
  <si>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</si>
  <si>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</si>
  <si>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</si>
  <si>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</si>
  <si>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</si>
  <si>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</si>
  <si>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</si>
  <si>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</si>
  <si>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</si>
  <si>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</si>
  <si>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</si>
  <si>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</si>
  <si>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</si>
  <si>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</si>
  <si>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</si>
  <si>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</si>
  <si>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</si>
  <si>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</si>
  <si>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</si>
  <si>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</si>
  <si>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</si>
  <si>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</si>
  <si>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</si>
  <si>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</si>
  <si>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</si>
  <si>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</si>
  <si>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</si>
  <si>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</si>
  <si>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</si>
  <si>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</si>
  <si>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</si>
  <si>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</si>
  <si>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</si>
  <si>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</si>
  <si>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</si>
  <si>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</si>
  <si>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</si>
  <si>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</si>
  <si>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</si>
  <si>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</si>
  <si>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</si>
  <si>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</si>
  <si>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</si>
  <si>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</si>
  <si>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</si>
  <si>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</si>
  <si>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</si>
  <si>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</si>
  <si>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</si>
  <si>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</si>
  <si>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</si>
  <si>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</si>
  <si>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</si>
  <si>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</si>
  <si>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</si>
  <si>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</si>
  <si>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</si>
  <si>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</si>
  <si>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</si>
  <si>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</si>
  <si>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</si>
  <si>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</si>
  <si>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</si>
  <si>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</si>
  <si>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</si>
  <si>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</si>
  <si>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</si>
  <si>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</si>
  <si>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</si>
  <si>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</si>
  <si>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</si>
  <si>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</si>
  <si>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</si>
  <si>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</si>
  <si>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</si>
  <si>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</si>
  <si>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</si>
  <si>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</si>
  <si>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</si>
  <si>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</si>
  <si>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</si>
  <si>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</si>
  <si>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</si>
  <si>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</si>
  <si>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</si>
  <si>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</si>
  <si>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</si>
  <si>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</si>
  <si>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</si>
  <si>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</si>
  <si>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</si>
  <si>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</si>
  <si>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</si>
  <si>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</si>
  <si>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</si>
  <si>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</si>
  <si>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</si>
  <si>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</si>
  <si>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</si>
  <si>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</si>
  <si>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</si>
  <si>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</si>
  <si>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</si>
  <si>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</si>
  <si>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</si>
  <si>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</si>
  <si>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</si>
  <si>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</si>
  <si>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</si>
  <si>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</si>
  <si>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</si>
  <si>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</si>
  <si>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</si>
  <si>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</si>
  <si>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</si>
  <si>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</si>
  <si>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</si>
  <si>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</si>
  <si>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</si>
  <si>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</si>
  <si>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</si>
  <si>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</si>
  <si>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</si>
  <si>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</si>
  <si>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</si>
  <si>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</si>
  <si>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</si>
  <si>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</si>
  <si>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</si>
  <si>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</si>
  <si>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</si>
  <si>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</si>
  <si>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</si>
  <si>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</si>
  <si>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</si>
  <si>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</si>
  <si>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</si>
  <si>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  <phoneticPr fontId="2"/>
  </si>
  <si>
    <t>Macbee Planet</t>
    <phoneticPr fontId="2"/>
  </si>
  <si>
    <t>さくらさくプラス</t>
    <phoneticPr fontId="2"/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</si>
  <si>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</si>
  <si>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</si>
  <si>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</si>
  <si>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</si>
  <si>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</si>
  <si>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</si>
  <si>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</si>
  <si>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</si>
  <si>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</si>
  <si>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</si>
  <si>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</si>
  <si>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</si>
  <si>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</si>
  <si>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</si>
  <si>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</si>
  <si>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</si>
  <si>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</si>
  <si>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</si>
  <si>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</si>
  <si>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</si>
  <si>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</si>
  <si>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</si>
  <si>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</si>
  <si>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</si>
  <si>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</si>
  <si>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</si>
  <si>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</si>
  <si>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</si>
  <si>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</si>
  <si>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</si>
  <si>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</si>
  <si>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</si>
  <si>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</si>
  <si>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</si>
  <si>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</si>
  <si>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</si>
  <si>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</si>
  <si>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</si>
  <si>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</si>
  <si>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</si>
  <si>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</si>
  <si>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</si>
  <si>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</si>
  <si>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</si>
  <si>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</si>
  <si>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</si>
  <si>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</si>
  <si>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</si>
  <si>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</si>
  <si>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</si>
  <si>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</si>
  <si>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</si>
  <si>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</si>
  <si>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</si>
  <si>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</si>
  <si>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</si>
  <si>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</si>
  <si>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</si>
  <si>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</si>
  <si>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</si>
  <si>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</si>
  <si>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</si>
  <si>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</si>
  <si>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</si>
  <si>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</si>
  <si>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</si>
  <si>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</si>
  <si>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</si>
  <si>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</si>
  <si>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</si>
  <si>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</si>
  <si>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</si>
  <si>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</si>
  <si>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</si>
  <si>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</si>
  <si>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</si>
  <si>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</si>
  <si>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</si>
  <si>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</si>
  <si>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</si>
  <si>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</si>
  <si>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</si>
  <si>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</si>
  <si>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</si>
  <si>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</si>
  <si>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</si>
  <si>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</si>
  <si>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</si>
  <si>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</si>
  <si>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</si>
  <si>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</si>
  <si>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</si>
  <si>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</si>
  <si>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</si>
  <si>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</si>
  <si>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</si>
  <si>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</si>
  <si>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</si>
  <si>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</si>
  <si>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</si>
  <si>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</si>
  <si>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</si>
  <si>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</si>
  <si>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  <phoneticPr fontId="2"/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</si>
  <si>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</si>
  <si>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</si>
  <si>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</si>
  <si>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</si>
  <si>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</si>
  <si>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</si>
  <si>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</si>
  <si>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</si>
  <si>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</si>
  <si>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</si>
  <si>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</si>
  <si>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</si>
  <si>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</si>
  <si>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</si>
  <si>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</si>
  <si>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</si>
  <si>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</si>
  <si>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</si>
  <si>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</si>
  <si>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</si>
  <si>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</si>
  <si>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</si>
  <si>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</si>
  <si>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</si>
  <si>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</si>
  <si>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</si>
  <si>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</si>
  <si>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</si>
  <si>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</si>
  <si>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</si>
  <si>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</si>
  <si>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</si>
  <si>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</si>
  <si>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</si>
  <si>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</si>
  <si>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</si>
  <si>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</si>
  <si>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</si>
  <si>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</si>
  <si>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</si>
  <si>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</si>
  <si>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</si>
  <si>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</si>
  <si>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</si>
  <si>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</si>
  <si>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</si>
  <si>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</si>
  <si>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</si>
  <si>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</si>
  <si>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</si>
  <si>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</si>
  <si>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</si>
  <si>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</si>
  <si>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</si>
  <si>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</si>
  <si>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</si>
  <si>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</si>
  <si>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</si>
  <si>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</si>
  <si>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</si>
  <si>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</si>
  <si>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</si>
  <si>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</si>
  <si>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</si>
  <si>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</si>
  <si>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</si>
  <si>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</si>
  <si>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</si>
  <si>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</si>
  <si>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</si>
  <si>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</si>
  <si>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</si>
  <si>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</si>
  <si>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</si>
  <si>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</si>
  <si>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</si>
  <si>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</si>
  <si>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</si>
  <si>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</si>
  <si>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</si>
  <si>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</si>
  <si>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</si>
  <si>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</si>
  <si>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</si>
  <si>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</si>
  <si>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</si>
  <si>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</si>
  <si>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</si>
  <si>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</si>
  <si>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</si>
  <si>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</si>
  <si>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</si>
  <si>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</si>
  <si>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</si>
  <si>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</si>
  <si>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</si>
  <si>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</si>
  <si>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</si>
  <si>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</si>
  <si>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</si>
  <si>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</si>
  <si>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</si>
  <si>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</si>
  <si>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</si>
  <si>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</si>
  <si>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</si>
  <si>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</si>
  <si>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</si>
  <si>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</si>
  <si>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</si>
  <si>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</si>
  <si>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</si>
  <si>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</si>
  <si>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</si>
  <si>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</si>
  <si>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</si>
  <si>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</si>
  <si>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</si>
  <si>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</si>
  <si>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</si>
  <si>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</si>
  <si>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</si>
  <si>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</si>
  <si>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</si>
  <si>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</si>
  <si>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</si>
  <si>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</si>
  <si>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</si>
  <si>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</si>
  <si>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</si>
  <si>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</si>
  <si>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</si>
  <si>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</si>
  <si>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</si>
  <si>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</si>
  <si>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</si>
  <si>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</si>
  <si>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</si>
  <si>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</si>
  <si>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</si>
  <si>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</si>
  <si>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</si>
  <si>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</si>
  <si>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</si>
  <si>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</si>
  <si>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</si>
  <si>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</si>
  <si>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</si>
  <si>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</si>
  <si>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</si>
  <si>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</si>
  <si>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</si>
  <si>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</si>
  <si>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</si>
  <si>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</si>
  <si>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</si>
  <si>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</si>
  <si>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</si>
  <si>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</si>
  <si>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</si>
  <si>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</si>
  <si>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</si>
  <si>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</si>
  <si>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</si>
  <si>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</si>
  <si>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</si>
  <si>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</si>
  <si>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</si>
  <si>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</si>
  <si>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</si>
  <si>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</si>
  <si>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</si>
  <si>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</si>
  <si>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</si>
  <si>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</si>
  <si>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</si>
  <si>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</si>
  <si>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</si>
  <si>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</si>
  <si>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</si>
  <si>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</si>
  <si>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</si>
  <si>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</si>
  <si>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</si>
  <si>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</si>
  <si>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</si>
  <si>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</si>
  <si>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</si>
  <si>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</si>
  <si>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</si>
  <si>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</si>
  <si>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</si>
  <si>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</si>
  <si>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</si>
  <si>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</si>
  <si>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</si>
  <si>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</si>
  <si>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</si>
  <si>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</si>
  <si>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</si>
  <si>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</si>
  <si>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</si>
  <si>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</si>
  <si>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</si>
  <si>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</si>
  <si>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</si>
  <si>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</si>
  <si>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</si>
  <si>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</si>
  <si>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</si>
  <si>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</si>
  <si>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</si>
  <si>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</si>
  <si>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</si>
  <si>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</si>
  <si>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</si>
  <si>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</si>
  <si>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</si>
  <si>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</si>
  <si>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</si>
  <si>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</si>
  <si>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</si>
  <si>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</si>
  <si>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</si>
  <si>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</si>
  <si>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</si>
  <si>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</si>
  <si>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</si>
  <si>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</si>
  <si>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</si>
  <si>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</si>
  <si>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</si>
  <si>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</si>
  <si>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</si>
  <si>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</si>
  <si>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</si>
  <si>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</si>
  <si>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</si>
  <si>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</si>
  <si>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</si>
  <si>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</si>
  <si>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</si>
  <si>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</si>
  <si>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</si>
  <si>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</si>
  <si>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</si>
  <si>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</si>
  <si>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</si>
  <si>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</si>
  <si>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</si>
  <si>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</si>
  <si>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</si>
  <si>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</si>
  <si>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</si>
  <si>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</si>
  <si>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</si>
  <si>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</si>
  <si>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</si>
  <si>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</si>
  <si>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</si>
  <si>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</si>
  <si>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</si>
  <si>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</si>
  <si>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</si>
  <si>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</si>
  <si>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</si>
  <si>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</si>
  <si>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</si>
  <si>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</si>
  <si>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</si>
  <si>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</si>
  <si>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</si>
  <si>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</si>
  <si>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</si>
  <si>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</si>
  <si>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</si>
  <si>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</si>
  <si>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</si>
  <si>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</si>
  <si>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</si>
  <si>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</si>
  <si>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</si>
  <si>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</si>
  <si>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</si>
  <si>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</si>
  <si>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</si>
  <si>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</si>
  <si>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</si>
  <si>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</si>
  <si>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</si>
  <si>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</si>
  <si>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</si>
  <si>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</si>
  <si>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</si>
  <si>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</si>
  <si>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</si>
  <si>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</si>
  <si>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</si>
  <si>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</si>
  <si>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</si>
  <si>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</si>
  <si>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</si>
  <si>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</si>
  <si>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</si>
  <si>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</si>
  <si>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</si>
  <si>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</si>
  <si>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</si>
  <si>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</si>
  <si>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</si>
  <si>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</si>
  <si>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</si>
  <si>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</si>
  <si>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</si>
  <si>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</si>
  <si>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</si>
  <si>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</si>
  <si>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</si>
  <si>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</si>
  <si>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</si>
  <si>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</si>
  <si>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</si>
  <si>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</si>
  <si>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</si>
  <si>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</si>
  <si>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</si>
  <si>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</si>
  <si>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</si>
  <si>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</si>
  <si>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</si>
  <si>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</si>
  <si>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</si>
  <si>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</si>
  <si>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</si>
  <si>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</si>
  <si>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</si>
  <si>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</si>
  <si>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</si>
  <si>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</si>
  <si>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</si>
  <si>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</si>
  <si>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</si>
  <si>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</si>
  <si>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</si>
  <si>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</si>
  <si>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</si>
  <si>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</si>
  <si>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</si>
  <si>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</si>
  <si>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</si>
  <si>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</si>
  <si>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</si>
  <si>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</si>
  <si>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</si>
  <si>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</si>
  <si>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</si>
  <si>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</si>
  <si>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</si>
  <si>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</si>
  <si>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</si>
  <si>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</si>
  <si>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</si>
  <si>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</si>
  <si>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</si>
  <si>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</si>
  <si>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</si>
  <si>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</si>
  <si>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</si>
  <si>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</si>
  <si>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</si>
  <si>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</si>
  <si>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</si>
  <si>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</si>
  <si>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</si>
  <si>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</si>
  <si>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</si>
  <si>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</si>
  <si>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</si>
  <si>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</si>
  <si>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</si>
  <si>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</si>
  <si>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</si>
  <si>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</si>
  <si>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</si>
  <si>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</si>
  <si>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</si>
  <si>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</si>
  <si>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</si>
  <si>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</si>
  <si>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</si>
  <si>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</si>
  <si>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</si>
  <si>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</si>
  <si>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</si>
  <si>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</si>
  <si>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</si>
  <si>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</si>
  <si>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</si>
  <si>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</si>
  <si>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</si>
  <si>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</si>
  <si>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</si>
  <si>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</si>
  <si>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</si>
  <si>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</si>
  <si>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</si>
  <si>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</si>
  <si>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</si>
  <si>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</si>
  <si>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</si>
  <si>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</si>
  <si>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</si>
  <si>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</si>
  <si>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</si>
  <si>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</si>
  <si>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</si>
  <si>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</si>
  <si>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</si>
  <si>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</si>
  <si>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</si>
  <si>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</si>
  <si>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</si>
  <si>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</si>
  <si>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</si>
  <si>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</si>
  <si>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</si>
  <si>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</si>
  <si>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</si>
  <si>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</si>
  <si>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</si>
  <si>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</si>
  <si>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</si>
  <si>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</si>
  <si>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</si>
  <si>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</si>
  <si>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</si>
  <si>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</si>
  <si>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</si>
  <si>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</si>
  <si>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</si>
  <si>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</si>
  <si>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</si>
  <si>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</si>
  <si>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</si>
  <si>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</si>
  <si>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</si>
  <si>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</si>
  <si>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</si>
  <si>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</si>
  <si>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</si>
  <si>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</si>
  <si>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</si>
  <si>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</si>
  <si>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</si>
  <si>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</si>
  <si>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</si>
  <si>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</si>
  <si>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</si>
  <si>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</si>
  <si>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</si>
  <si>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</si>
  <si>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</si>
  <si>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</si>
  <si>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</si>
  <si>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</si>
  <si>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</si>
  <si>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</si>
  <si>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</si>
  <si>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</si>
  <si>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</si>
  <si>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</si>
  <si>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</si>
  <si>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</si>
  <si>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</si>
  <si>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</si>
  <si>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</si>
  <si>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</si>
  <si>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</si>
  <si>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</si>
  <si>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</si>
  <si>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</si>
  <si>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</si>
  <si>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</si>
  <si>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</si>
  <si>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</si>
  <si>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</si>
  <si>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</si>
  <si>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</si>
  <si>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</si>
  <si>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</si>
  <si>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</si>
  <si>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</si>
  <si>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</si>
  <si>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</si>
  <si>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</si>
  <si>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</si>
  <si>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</si>
  <si>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</si>
  <si>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</si>
  <si>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</si>
  <si>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</si>
  <si>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</si>
  <si>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</si>
  <si>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</si>
  <si>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</si>
  <si>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</si>
  <si>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</si>
  <si>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</si>
  <si>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</si>
  <si>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</si>
  <si>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</si>
  <si>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</si>
  <si>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</si>
  <si>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</si>
  <si>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</si>
  <si>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</si>
  <si>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</si>
  <si>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</si>
  <si>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</si>
  <si>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</si>
  <si>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</si>
  <si>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</si>
  <si>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</si>
  <si>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</si>
  <si>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</si>
  <si>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</si>
  <si>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</si>
  <si>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</si>
  <si>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</si>
  <si>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</si>
  <si>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</si>
  <si>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</si>
  <si>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</si>
  <si>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</si>
  <si>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</si>
  <si>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</si>
  <si>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</si>
  <si>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</si>
  <si>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</si>
  <si>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</si>
  <si>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</si>
  <si>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</si>
  <si>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</si>
  <si>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</si>
  <si>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</si>
  <si>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</si>
  <si>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</si>
  <si>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</si>
  <si>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</si>
  <si>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</si>
  <si>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</si>
  <si>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</si>
  <si>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</si>
  <si>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</si>
  <si>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</si>
  <si>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</si>
  <si>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</si>
  <si>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</si>
  <si>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</si>
  <si>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</si>
  <si>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</si>
  <si>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</si>
  <si>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</si>
  <si>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</si>
  <si>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</si>
  <si>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</si>
  <si>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</si>
  <si>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</si>
  <si>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</si>
  <si>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</si>
  <si>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</si>
  <si>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</si>
  <si>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</si>
  <si>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</si>
  <si>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</si>
  <si>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</si>
  <si>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</si>
  <si>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</si>
  <si>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</si>
  <si>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</si>
  <si>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</si>
  <si>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</si>
  <si>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</si>
  <si>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</si>
  <si>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</si>
  <si>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</si>
  <si>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</si>
  <si>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</si>
  <si>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</si>
  <si>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</si>
  <si>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</si>
  <si>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</si>
  <si>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</si>
  <si>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</si>
  <si>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</si>
  <si>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</si>
  <si>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</si>
  <si>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</si>
  <si>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</si>
  <si>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</si>
  <si>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</si>
  <si>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</si>
  <si>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</si>
  <si>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</si>
  <si>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</si>
  <si>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</si>
  <si>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</si>
  <si>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</si>
  <si>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</si>
  <si>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</si>
  <si>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</si>
  <si>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</si>
  <si>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</si>
  <si>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</si>
  <si>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</si>
  <si>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</si>
  <si>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</si>
  <si>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</si>
  <si>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</si>
  <si>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</si>
  <si>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</si>
  <si>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</si>
  <si>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</si>
  <si>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</si>
  <si>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</si>
  <si>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</si>
  <si>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</si>
  <si>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</si>
  <si>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</si>
  <si>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</si>
  <si>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</si>
  <si>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</si>
  <si>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</si>
  <si>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</si>
  <si>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</si>
  <si>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</si>
  <si>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</si>
  <si>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丸三証券</t>
  </si>
  <si>
    <t>東洋証券</t>
  </si>
  <si>
    <t>東海東京フィナンシャルHD</t>
  </si>
  <si>
    <t>光世証券</t>
  </si>
  <si>
    <t>水戸証券</t>
  </si>
  <si>
    <t>いちよし証券</t>
  </si>
  <si>
    <t>松井証券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</si>
  <si>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</si>
  <si>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</si>
  <si>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</si>
  <si>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</si>
  <si>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</si>
  <si>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</si>
  <si>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</si>
  <si>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</si>
  <si>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極東証券</t>
  </si>
  <si>
    <t>岩井コスモHD</t>
  </si>
  <si>
    <t>藍澤證券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</si>
  <si>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</si>
  <si>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</si>
  <si>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</si>
  <si>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</si>
  <si>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</si>
  <si>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</si>
  <si>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</si>
  <si>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</si>
  <si>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</si>
  <si>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</si>
  <si>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</si>
  <si>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</si>
  <si>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</si>
  <si>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</si>
  <si>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</si>
  <si>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</si>
  <si>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</si>
  <si>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</si>
  <si>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</si>
  <si>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</si>
  <si>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</si>
  <si>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</si>
  <si>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</si>
  <si>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</si>
  <si>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</si>
  <si>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</si>
  <si>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</si>
  <si>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</si>
  <si>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</si>
  <si>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</si>
  <si>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</si>
  <si>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</si>
  <si>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</si>
  <si>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</si>
  <si>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</si>
  <si>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</si>
  <si>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</si>
  <si>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</si>
  <si>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</si>
  <si>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</si>
  <si>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</si>
  <si>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</si>
  <si>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</si>
  <si>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</si>
  <si>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</si>
  <si>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</si>
  <si>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</si>
  <si>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</si>
  <si>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</si>
  <si>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</si>
  <si>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</si>
  <si>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</si>
  <si>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</si>
  <si>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</si>
  <si>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</si>
  <si>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</si>
  <si>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</si>
  <si>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</si>
  <si>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</si>
  <si>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</si>
  <si>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</si>
  <si>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</si>
  <si>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</si>
  <si>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</si>
  <si>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</si>
  <si>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</si>
  <si>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</si>
  <si>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</si>
  <si>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</si>
  <si>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</si>
  <si>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</si>
  <si>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</si>
  <si>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</si>
  <si>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</si>
  <si>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</si>
  <si>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</si>
  <si>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</si>
  <si>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</si>
  <si>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</si>
  <si>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</si>
  <si>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</si>
  <si>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</si>
  <si>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</si>
  <si>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</si>
  <si>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</si>
  <si>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</si>
  <si>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</si>
  <si>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</si>
  <si>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</si>
  <si>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</si>
  <si>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</si>
  <si>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</si>
  <si>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</si>
  <si>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</si>
  <si>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</si>
  <si>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</si>
  <si>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</si>
  <si>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</si>
  <si>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</si>
  <si>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</si>
  <si>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</si>
  <si>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</si>
  <si>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</si>
  <si>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</si>
  <si>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</si>
  <si>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</si>
  <si>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</si>
  <si>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</si>
  <si>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</si>
  <si>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</si>
  <si>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</si>
  <si>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</si>
  <si>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</si>
  <si>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</si>
  <si>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</si>
  <si>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</si>
  <si>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</si>
  <si>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</si>
  <si>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</si>
  <si>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</si>
  <si>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</si>
  <si>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</si>
  <si>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</si>
  <si>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</si>
  <si>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</si>
  <si>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</si>
  <si>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</si>
  <si>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</si>
  <si>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</si>
  <si>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</si>
  <si>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</si>
  <si>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</si>
  <si>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</si>
  <si>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</si>
  <si>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</si>
  <si>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</si>
  <si>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</si>
  <si>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</si>
  <si>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</si>
  <si>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</si>
  <si>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</si>
  <si>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</si>
  <si>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</si>
  <si>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</si>
  <si>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</si>
  <si>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</si>
  <si>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</si>
  <si>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</si>
  <si>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</si>
  <si>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</si>
  <si>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</si>
  <si>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</si>
  <si>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</si>
  <si>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</si>
  <si>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</si>
  <si>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</si>
  <si>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</si>
  <si>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</si>
  <si>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</si>
  <si>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</si>
  <si>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</si>
  <si>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</si>
  <si>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</si>
  <si>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</si>
  <si>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</si>
  <si>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</si>
  <si>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</si>
  <si>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</si>
  <si>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</si>
  <si>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</si>
  <si>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</si>
  <si>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</si>
  <si>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</si>
  <si>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</si>
  <si>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</si>
  <si>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</si>
  <si>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</si>
  <si>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</si>
  <si>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</si>
  <si>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</si>
  <si>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</si>
  <si>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</si>
  <si>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</si>
  <si>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</si>
  <si>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</si>
  <si>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</si>
  <si>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</si>
  <si>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</si>
  <si>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</si>
  <si>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</si>
  <si>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</si>
  <si>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</si>
  <si>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</si>
  <si>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</si>
  <si>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</si>
  <si>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</si>
  <si>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</si>
  <si>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</si>
  <si>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</si>
  <si>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</si>
  <si>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</si>
  <si>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</si>
  <si>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</si>
  <si>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</si>
  <si>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</si>
  <si>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</si>
  <si>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</si>
  <si>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</si>
  <si>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</si>
  <si>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</si>
  <si>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</si>
  <si>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</si>
  <si>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</si>
  <si>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</si>
  <si>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</si>
  <si>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</si>
  <si>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</si>
  <si>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</si>
  <si>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</si>
  <si>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</si>
  <si>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</si>
  <si>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</si>
  <si>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</si>
  <si>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</si>
  <si>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</si>
  <si>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</si>
  <si>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</si>
  <si>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</si>
  <si>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</si>
  <si>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</si>
  <si>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</si>
  <si>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</si>
  <si>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</si>
  <si>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</si>
  <si>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</si>
  <si>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</si>
  <si>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</si>
  <si>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</si>
  <si>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</si>
  <si>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</si>
  <si>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</si>
  <si>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</si>
  <si>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</si>
  <si>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</si>
  <si>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</si>
  <si>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</si>
  <si>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</si>
  <si>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</si>
  <si>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</si>
  <si>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</si>
  <si>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</si>
  <si>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</si>
  <si>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</si>
  <si>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</si>
  <si>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</si>
  <si>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</si>
  <si>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</si>
  <si>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</si>
  <si>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</si>
  <si>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</si>
  <si>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</si>
  <si>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</si>
  <si>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</si>
  <si>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</si>
  <si>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</si>
  <si>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</si>
  <si>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</si>
  <si>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</si>
  <si>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</si>
  <si>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</si>
  <si>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</si>
  <si>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</si>
  <si>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</si>
  <si>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</si>
  <si>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</si>
  <si>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</si>
  <si>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</si>
  <si>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</si>
  <si>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</si>
  <si>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</si>
  <si>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</si>
  <si>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</si>
  <si>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</si>
  <si>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</si>
  <si>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</si>
  <si>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</si>
  <si>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</si>
  <si>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</si>
  <si>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</si>
  <si>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</si>
  <si>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</si>
  <si>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</si>
  <si>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</si>
  <si>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</si>
  <si>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</si>
  <si>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</si>
  <si>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</si>
  <si>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</si>
  <si>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</si>
  <si>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</si>
  <si>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</si>
  <si>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</si>
  <si>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</si>
  <si>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</si>
  <si>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</si>
  <si>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</si>
  <si>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</si>
  <si>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</si>
  <si>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</si>
  <si>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</si>
  <si>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</si>
  <si>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</si>
  <si>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</si>
  <si>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</si>
  <si>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</si>
  <si>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</si>
  <si>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</si>
  <si>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</si>
  <si>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</si>
  <si>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</si>
  <si>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</si>
  <si>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</si>
  <si>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</si>
  <si>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</si>
  <si>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</si>
  <si>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</si>
  <si>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</si>
  <si>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</si>
  <si>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</si>
  <si>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</si>
  <si>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</si>
  <si>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</si>
  <si>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</si>
  <si>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</si>
  <si>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</si>
  <si>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</si>
  <si>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</si>
  <si>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</si>
  <si>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</si>
  <si>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</si>
  <si>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</si>
  <si>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</si>
  <si>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</si>
  <si>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</si>
  <si>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</si>
  <si>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</si>
  <si>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</si>
  <si>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</si>
  <si>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</si>
  <si>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</si>
  <si>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</si>
  <si>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</si>
  <si>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</si>
  <si>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</si>
  <si>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</si>
  <si>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</si>
  <si>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</si>
  <si>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</si>
  <si>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</si>
  <si>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</si>
  <si>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</si>
  <si>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</si>
  <si>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</si>
  <si>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</si>
  <si>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</si>
  <si>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</si>
  <si>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</si>
  <si>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</si>
  <si>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</si>
  <si>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</si>
  <si>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</si>
  <si>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</si>
  <si>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</si>
  <si>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</si>
  <si>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</si>
  <si>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</si>
  <si>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</si>
  <si>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</si>
  <si>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</si>
  <si>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</si>
  <si>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</si>
  <si>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</si>
  <si>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</si>
  <si>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</si>
  <si>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</si>
  <si>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</si>
  <si>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</si>
  <si>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</si>
  <si>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</si>
  <si>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</si>
  <si>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</si>
  <si>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</si>
  <si>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</si>
  <si>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</si>
  <si>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</si>
  <si>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</si>
  <si>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</si>
  <si>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</si>
  <si>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</si>
  <si>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</si>
  <si>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</si>
  <si>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</si>
  <si>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</si>
  <si>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</si>
  <si>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</si>
  <si>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</si>
  <si>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</si>
  <si>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</si>
  <si>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</si>
  <si>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</si>
  <si>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</si>
  <si>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</si>
  <si>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</si>
  <si>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</si>
  <si>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</si>
  <si>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</si>
  <si>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</si>
  <si>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</si>
  <si>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</si>
  <si>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</si>
  <si>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</si>
  <si>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</si>
  <si>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</si>
  <si>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</si>
  <si>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</si>
  <si>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</si>
  <si>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</si>
  <si>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</si>
  <si>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</si>
  <si>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</si>
  <si>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</si>
  <si>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</si>
  <si>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</si>
  <si>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</si>
  <si>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</si>
  <si>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</si>
  <si>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</si>
  <si>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</si>
  <si>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</si>
  <si>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</si>
  <si>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</si>
  <si>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</si>
  <si>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</si>
  <si>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</si>
  <si>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</si>
  <si>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</si>
  <si>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</si>
  <si>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</si>
  <si>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</si>
  <si>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</si>
  <si>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</si>
  <si>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</si>
  <si>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</si>
  <si>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</si>
  <si>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</si>
  <si>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</si>
  <si>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</si>
  <si>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</si>
  <si>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</si>
  <si>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</si>
  <si>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</si>
  <si>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</si>
  <si>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</si>
  <si>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</si>
  <si>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</si>
  <si>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</si>
  <si>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</si>
  <si>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</si>
  <si>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</si>
  <si>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</si>
  <si>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</si>
  <si>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</si>
  <si>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</si>
  <si>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</si>
  <si>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</si>
  <si>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</si>
  <si>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</si>
  <si>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</si>
  <si>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</si>
  <si>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</si>
  <si>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</si>
  <si>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</si>
  <si>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</si>
  <si>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</si>
  <si>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</si>
  <si>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</si>
  <si>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</si>
  <si>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</si>
  <si>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</si>
  <si>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</si>
  <si>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</si>
  <si>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</si>
  <si>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</si>
  <si>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</si>
  <si>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</si>
  <si>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</si>
  <si>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</si>
  <si>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</si>
  <si>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</si>
  <si>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</si>
  <si>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</si>
  <si>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</si>
  <si>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</si>
  <si>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</si>
  <si>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</si>
  <si>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</si>
  <si>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</si>
  <si>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</si>
  <si>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</si>
  <si>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</si>
  <si>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</si>
  <si>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</si>
  <si>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</si>
  <si>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</si>
  <si>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</si>
  <si>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</si>
  <si>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</si>
  <si>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</si>
  <si>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</si>
  <si>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</si>
  <si>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</si>
  <si>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</si>
  <si>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</si>
  <si>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</si>
  <si>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</si>
  <si>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</si>
  <si>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</si>
  <si>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</si>
  <si>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>2月</t>
  </si>
  <si>
    <t>1月</t>
  </si>
  <si>
    <r>
      <t>※ 各証券会社の取引手数料は</t>
    </r>
    <r>
      <rPr>
        <u/>
        <sz val="11"/>
        <color theme="8" tint="-0.499984740745262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2"/>
  </si>
  <si>
    <t>※ 証券コードを入力すると銘柄名が表示されます。表示されない場合はお手数ですが手入力をお願いします。</t>
    <rPh sb="2" eb="4">
      <t>ショウケン</t>
    </rPh>
    <rPh sb="8" eb="10">
      <t>ニュウリョク</t>
    </rPh>
    <rPh sb="13" eb="15">
      <t>メイガラ</t>
    </rPh>
    <rPh sb="15" eb="16">
      <t>メイ</t>
    </rPh>
    <rPh sb="17" eb="19">
      <t>ヒョウジ</t>
    </rPh>
    <rPh sb="24" eb="26">
      <t>ヒョウジ</t>
    </rPh>
    <rPh sb="30" eb="32">
      <t>バアイ</t>
    </rPh>
    <rPh sb="34" eb="36">
      <t>テスウ</t>
    </rPh>
    <rPh sb="39" eb="40">
      <t>テ</t>
    </rPh>
    <rPh sb="40" eb="42">
      <t>ニュウリョク</t>
    </rPh>
    <rPh sb="44" eb="45">
      <t>ネガ</t>
    </rPh>
    <phoneticPr fontId="2"/>
  </si>
  <si>
    <t/>
  </si>
  <si>
    <t>★ 年ごとの損益と騰落率</t>
    <rPh sb="2" eb="3">
      <t>ネン</t>
    </rPh>
    <rPh sb="6" eb="8">
      <t>ソンエキ</t>
    </rPh>
    <rPh sb="9" eb="12">
      <t>トウラクリツ</t>
    </rPh>
    <phoneticPr fontId="2"/>
  </si>
  <si>
    <r>
      <t>※ 詳しい使い方は</t>
    </r>
    <r>
      <rPr>
        <u/>
        <sz val="11"/>
        <color theme="8" tint="-0.499984740745262"/>
        <rFont val="游ゴシック"/>
        <family val="3"/>
        <charset val="128"/>
        <scheme val="minor"/>
      </rPr>
      <t>カブスルのページでご確認</t>
    </r>
    <r>
      <rPr>
        <sz val="11"/>
        <color rgb="FFFF0000"/>
        <rFont val="游ゴシック"/>
        <family val="3"/>
        <charset val="128"/>
        <scheme val="minor"/>
      </rPr>
      <t>ください。他にも</t>
    </r>
    <r>
      <rPr>
        <u/>
        <sz val="11"/>
        <color theme="8" tint="-0.499984740745262"/>
        <rFont val="游ゴシック"/>
        <family val="3"/>
        <charset val="128"/>
        <scheme val="minor"/>
      </rPr>
      <t>便利なエクセルを用意</t>
    </r>
    <r>
      <rPr>
        <sz val="11"/>
        <color rgb="FFFF0000"/>
        <rFont val="游ゴシック"/>
        <family val="3"/>
        <charset val="128"/>
        <scheme val="minor"/>
      </rPr>
      <t>しています。</t>
    </r>
    <rPh sb="2" eb="3">
      <t>クワ</t>
    </rPh>
    <rPh sb="5" eb="6">
      <t>ツカ</t>
    </rPh>
    <rPh sb="7" eb="8">
      <t>カタ</t>
    </rPh>
    <rPh sb="19" eb="21">
      <t>カクニン</t>
    </rPh>
    <phoneticPr fontId="2"/>
  </si>
  <si>
    <t>注文中</t>
    <rPh sb="0" eb="2">
      <t>チュウモン</t>
    </rPh>
    <rPh sb="2" eb="3">
      <t>チュウ</t>
    </rPh>
    <phoneticPr fontId="2"/>
  </si>
  <si>
    <t xml:space="preserve">3月 </t>
  </si>
  <si>
    <t xml:space="preserve">12月 </t>
  </si>
  <si>
    <t>３月</t>
  </si>
  <si>
    <t>決算月</t>
    <rPh sb="0" eb="2">
      <t>ケッサン</t>
    </rPh>
    <rPh sb="2" eb="3">
      <t>ツキ</t>
    </rPh>
    <phoneticPr fontId="31"/>
  </si>
  <si>
    <t>IPO</t>
    <phoneticPr fontId="2"/>
  </si>
  <si>
    <t>分売</t>
    <rPh sb="0" eb="2">
      <t>ブンバイ</t>
    </rPh>
    <phoneticPr fontId="2"/>
  </si>
  <si>
    <t>投機</t>
    <rPh sb="0" eb="2">
      <t>トウキ</t>
    </rPh>
    <phoneticPr fontId="2"/>
  </si>
  <si>
    <t>アイキューブドシステムズ</t>
    <phoneticPr fontId="2"/>
  </si>
  <si>
    <t>KIYOラーニング</t>
    <phoneticPr fontId="2"/>
  </si>
  <si>
    <t>日本情報クリエイト</t>
    <phoneticPr fontId="2"/>
  </si>
  <si>
    <t>Sun Asterisk</t>
    <phoneticPr fontId="2"/>
  </si>
  <si>
    <t>モダリス</t>
    <phoneticPr fontId="2"/>
  </si>
  <si>
    <t>ティアンドエス</t>
    <phoneticPr fontId="2"/>
  </si>
  <si>
    <t xml:space="preserve"> 	ニューラルポケット</t>
    <phoneticPr fontId="2"/>
  </si>
  <si>
    <t>インターファクトリー</t>
    <phoneticPr fontId="2"/>
  </si>
  <si>
    <t xml:space="preserve"> 	雪国まいたけ</t>
    <phoneticPr fontId="2"/>
  </si>
  <si>
    <t xml:space="preserve"> 	グラフィコ</t>
    <phoneticPr fontId="2"/>
  </si>
  <si>
    <t>トヨクモ</t>
    <phoneticPr fontId="2"/>
  </si>
  <si>
    <t>まぐまぐ</t>
    <phoneticPr fontId="2"/>
  </si>
  <si>
    <t>STIフードホールディングス</t>
    <phoneticPr fontId="2"/>
  </si>
  <si>
    <t>I-ne</t>
    <phoneticPr fontId="2"/>
  </si>
  <si>
    <t>rakumo</t>
    <phoneticPr fontId="2"/>
  </si>
  <si>
    <t>ヘッドウォータース</t>
    <phoneticPr fontId="2"/>
  </si>
  <si>
    <t>アクシス</t>
    <phoneticPr fontId="2"/>
  </si>
  <si>
    <t>タスキ</t>
    <phoneticPr fontId="2"/>
  </si>
  <si>
    <t>ダイレクトマーケティングミックス</t>
    <phoneticPr fontId="2"/>
  </si>
  <si>
    <t>日通システム</t>
    <phoneticPr fontId="2"/>
  </si>
  <si>
    <t>アースインフィニティ</t>
    <phoneticPr fontId="2"/>
  </si>
  <si>
    <t>カラダノート</t>
    <phoneticPr fontId="2"/>
  </si>
  <si>
    <t>プレミアアンチエイジング</t>
    <phoneticPr fontId="2"/>
  </si>
  <si>
    <t xml:space="preserve"> 	Retty</t>
    <phoneticPr fontId="2"/>
  </si>
  <si>
    <t>アララ</t>
    <phoneticPr fontId="2"/>
  </si>
  <si>
    <t>MITホールディングス</t>
    <phoneticPr fontId="2"/>
  </si>
  <si>
    <t>ジオコード</t>
    <phoneticPr fontId="2"/>
  </si>
  <si>
    <t>クリーマ</t>
    <phoneticPr fontId="2"/>
  </si>
  <si>
    <t>バリオセキュア</t>
    <phoneticPr fontId="2"/>
  </si>
  <si>
    <t>11月</t>
    <rPh sb="2" eb="3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</si>
  <si>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</si>
  <si>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</si>
  <si>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12月</t>
    <rPh sb="2" eb="3">
      <t>ガツ</t>
    </rPh>
    <phoneticPr fontId="2"/>
  </si>
  <si>
    <t>6月</t>
    <rPh sb="1" eb="2">
      <t>ガツ</t>
    </rPh>
    <phoneticPr fontId="2"/>
  </si>
  <si>
    <t>5月</t>
    <rPh sb="1" eb="2">
      <t>ガツ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</si>
  <si>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</si>
  <si>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</si>
  <si>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★ 買値と売値を入力し、騰落率を計算する</t>
    <rPh sb="2" eb="4">
      <t>カイネ</t>
    </rPh>
    <rPh sb="5" eb="7">
      <t>ウリネ</t>
    </rPh>
    <rPh sb="8" eb="10">
      <t>ニュウリョク</t>
    </rPh>
    <rPh sb="12" eb="15">
      <t>トウラクリツ</t>
    </rPh>
    <rPh sb="16" eb="18">
      <t>ケイサン</t>
    </rPh>
    <phoneticPr fontId="2"/>
  </si>
  <si>
    <t>倍率</t>
    <rPh sb="0" eb="2">
      <t>バイリツ</t>
    </rPh>
    <phoneticPr fontId="2"/>
  </si>
  <si>
    <t>※ 背景色が入っている箇所は自動計算されます。</t>
    <rPh sb="2" eb="5">
      <t>ハイケイショク</t>
    </rPh>
    <rPh sb="6" eb="7">
      <t>ハイ</t>
    </rPh>
    <rPh sb="11" eb="13">
      <t>カショ</t>
    </rPh>
    <rPh sb="14" eb="18">
      <t>ジドウケイサン</t>
    </rPh>
    <phoneticPr fontId="2"/>
  </si>
  <si>
    <t>★ 買値と騰落率から、売値を求める</t>
    <rPh sb="2" eb="4">
      <t>カイネ</t>
    </rPh>
    <rPh sb="5" eb="8">
      <t>トウラクリツ</t>
    </rPh>
    <rPh sb="11" eb="13">
      <t>ウリネ</t>
    </rPh>
    <rPh sb="14" eb="15">
      <t>モト</t>
    </rPh>
    <phoneticPr fontId="36"/>
  </si>
  <si>
    <t>買値</t>
    <rPh sb="0" eb="2">
      <t>カイネ</t>
    </rPh>
    <phoneticPr fontId="36"/>
  </si>
  <si>
    <t>騰落率</t>
    <rPh sb="0" eb="3">
      <t>トウラクリツ</t>
    </rPh>
    <phoneticPr fontId="36"/>
  </si>
  <si>
    <t>売値</t>
    <rPh sb="0" eb="2">
      <t>ウリネ</t>
    </rPh>
    <phoneticPr fontId="36"/>
  </si>
  <si>
    <t>★ 買値と倍率から、売値を求める</t>
    <rPh sb="2" eb="4">
      <t>カイネ</t>
    </rPh>
    <rPh sb="5" eb="7">
      <t>バイリツ</t>
    </rPh>
    <rPh sb="10" eb="12">
      <t>ウリネ</t>
    </rPh>
    <rPh sb="13" eb="14">
      <t>モト</t>
    </rPh>
    <phoneticPr fontId="36"/>
  </si>
  <si>
    <t>倍率</t>
    <rPh sb="0" eb="2">
      <t>バイリツ</t>
    </rPh>
    <phoneticPr fontId="36"/>
  </si>
  <si>
    <t>スタメン</t>
    <phoneticPr fontId="2"/>
  </si>
  <si>
    <t>ビートレンド</t>
    <phoneticPr fontId="2"/>
  </si>
  <si>
    <t>プレイド</t>
    <phoneticPr fontId="2"/>
  </si>
  <si>
    <t>かっこ</t>
    <phoneticPr fontId="2"/>
  </si>
  <si>
    <t>ココペリ</t>
    <phoneticPr fontId="2"/>
  </si>
  <si>
    <t>ヤプリ</t>
    <phoneticPr fontId="2"/>
  </si>
  <si>
    <t>ENECHANGE</t>
    <phoneticPr fontId="2"/>
  </si>
  <si>
    <t>Kaizen Platform</t>
    <phoneticPr fontId="2"/>
  </si>
  <si>
    <t>グローバルインフォメーション</t>
    <phoneticPr fontId="2"/>
  </si>
  <si>
    <t>東和ハイシステム</t>
    <rPh sb="0" eb="2">
      <t>トウワ</t>
    </rPh>
    <phoneticPr fontId="2"/>
  </si>
  <si>
    <t>ファンベップ</t>
    <phoneticPr fontId="2"/>
  </si>
  <si>
    <t>クリングルファーマ</t>
    <phoneticPr fontId="2"/>
  </si>
  <si>
    <t>リベルタ</t>
    <phoneticPr fontId="2"/>
  </si>
  <si>
    <t>オーケーエム</t>
    <phoneticPr fontId="2"/>
  </si>
  <si>
    <t>バルミューダ</t>
    <phoneticPr fontId="2"/>
  </si>
  <si>
    <t>インバウンドテック</t>
    <phoneticPr fontId="2"/>
  </si>
  <si>
    <t>Fast Fitness Japan</t>
    <phoneticPr fontId="2"/>
  </si>
  <si>
    <t>ウェルスナビ</t>
    <phoneticPr fontId="2"/>
  </si>
  <si>
    <t>ポピンズHD</t>
    <phoneticPr fontId="2"/>
  </si>
  <si>
    <t>東京通信</t>
    <rPh sb="0" eb="2">
      <t>トウキョウ</t>
    </rPh>
    <rPh sb="2" eb="4">
      <t>ツウシン</t>
    </rPh>
    <phoneticPr fontId="2"/>
  </si>
  <si>
    <t>オンデック</t>
    <phoneticPr fontId="2"/>
  </si>
  <si>
    <t>いつも</t>
    <phoneticPr fontId="2"/>
  </si>
  <si>
    <t>交換できるくん</t>
    <rPh sb="0" eb="2">
      <t>コウカン</t>
    </rPh>
    <phoneticPr fontId="2"/>
  </si>
  <si>
    <t>ローランド</t>
    <phoneticPr fontId="2"/>
  </si>
  <si>
    <t>ビーイングHD</t>
    <phoneticPr fontId="2"/>
  </si>
  <si>
    <t>プラスアルファ・コンサルティング</t>
    <phoneticPr fontId="2"/>
  </si>
  <si>
    <t xml:space="preserve"> 	Waqoo</t>
    <phoneticPr fontId="2"/>
  </si>
  <si>
    <t xml:space="preserve"> 	BlueMeme</t>
    <phoneticPr fontId="2"/>
  </si>
  <si>
    <t>オムニ・プラス・システム・リミテッド</t>
    <phoneticPr fontId="2"/>
  </si>
  <si>
    <t xml:space="preserve"> 	コンフィデンス</t>
    <phoneticPr fontId="2"/>
  </si>
  <si>
    <t>日本電解</t>
    <phoneticPr fontId="2"/>
  </si>
  <si>
    <t>ステムセル研究所</t>
    <phoneticPr fontId="2"/>
  </si>
  <si>
    <t>HCSホールディングス</t>
    <phoneticPr fontId="2"/>
  </si>
  <si>
    <t xml:space="preserve"> 	アルマード</t>
    <phoneticPr fontId="2"/>
  </si>
  <si>
    <t>ベイシス</t>
    <phoneticPr fontId="2"/>
  </si>
  <si>
    <t>セレンディップ・ホールディングス</t>
    <phoneticPr fontId="2"/>
  </si>
  <si>
    <t xml:space="preserve"> 	ドリームベッド</t>
    <phoneticPr fontId="2"/>
  </si>
  <si>
    <t xml:space="preserve"> 	アイドマ・ホールディングス</t>
    <phoneticPr fontId="2"/>
  </si>
  <si>
    <t>アイ・パートナーズフィナンシャル</t>
    <phoneticPr fontId="2"/>
  </si>
  <si>
    <t>デコルテ・ホールディングス</t>
    <phoneticPr fontId="2"/>
  </si>
  <si>
    <t>ペルセウスプロテオミクス</t>
    <phoneticPr fontId="2"/>
  </si>
  <si>
    <t>ペイロール</t>
    <phoneticPr fontId="2"/>
  </si>
  <si>
    <t xml:space="preserve"> 	Enjin</t>
    <phoneticPr fontId="2"/>
  </si>
  <si>
    <t xml:space="preserve"> 	全研本社</t>
    <phoneticPr fontId="2"/>
  </si>
  <si>
    <t>ワンダープラネット</t>
    <phoneticPr fontId="2"/>
  </si>
  <si>
    <t xml:space="preserve"> 	テンダ</t>
    <phoneticPr fontId="2"/>
  </si>
  <si>
    <t>メイホーホールディングス</t>
    <phoneticPr fontId="2"/>
  </si>
  <si>
    <t>テスホールディングス</t>
    <phoneticPr fontId="2"/>
  </si>
  <si>
    <t xml:space="preserve"> 	ネオマーケティング</t>
    <phoneticPr fontId="2"/>
  </si>
  <si>
    <t xml:space="preserve"> 	ステラファーマ</t>
    <phoneticPr fontId="2"/>
  </si>
  <si>
    <t>ビジョナル</t>
    <phoneticPr fontId="2"/>
  </si>
  <si>
    <t xml:space="preserve"> 	サイバートラスト</t>
    <phoneticPr fontId="2"/>
  </si>
  <si>
    <t xml:space="preserve"> 	紀文食品</t>
    <phoneticPr fontId="2"/>
  </si>
  <si>
    <t>アイスコ</t>
    <phoneticPr fontId="2"/>
  </si>
  <si>
    <t>ファブリカコミュニケーションズ</t>
    <phoneticPr fontId="2"/>
  </si>
  <si>
    <t>表示灯</t>
    <phoneticPr fontId="2"/>
  </si>
  <si>
    <t>セルム</t>
    <phoneticPr fontId="2"/>
  </si>
  <si>
    <t>オキサイド</t>
    <phoneticPr fontId="2"/>
  </si>
  <si>
    <t xml:space="preserve"> 	Appier Group</t>
    <phoneticPr fontId="2"/>
  </si>
  <si>
    <t xml:space="preserve"> 	スパイダープラス</t>
    <phoneticPr fontId="2"/>
  </si>
  <si>
    <t>ブロードマインド</t>
    <phoneticPr fontId="2"/>
  </si>
  <si>
    <t>イー・ロジット</t>
    <phoneticPr fontId="2"/>
  </si>
  <si>
    <t xml:space="preserve"> 	ジーネクスト</t>
    <phoneticPr fontId="2"/>
  </si>
  <si>
    <t>ベビーカレンダー</t>
    <phoneticPr fontId="2"/>
  </si>
  <si>
    <t xml:space="preserve"> 	Sharing Innovations</t>
    <phoneticPr fontId="2"/>
  </si>
  <si>
    <t xml:space="preserve"> 	シキノハイテック</t>
    <phoneticPr fontId="2"/>
  </si>
  <si>
    <t>ココナラ</t>
    <phoneticPr fontId="2"/>
  </si>
  <si>
    <t>T.S.I</t>
    <phoneticPr fontId="2"/>
  </si>
  <si>
    <t>i-plug</t>
    <phoneticPr fontId="2"/>
  </si>
  <si>
    <t>ヒューマンクリエイションホールディングス</t>
    <phoneticPr fontId="2"/>
  </si>
  <si>
    <t xml:space="preserve"> 	ウイングアーク1st</t>
    <phoneticPr fontId="2"/>
  </si>
  <si>
    <t xml:space="preserve"> 	coly</t>
    <phoneticPr fontId="2"/>
  </si>
  <si>
    <t>室町ケミカル</t>
    <phoneticPr fontId="2"/>
  </si>
  <si>
    <t xml:space="preserve"> 	アピリッツ</t>
    <phoneticPr fontId="2"/>
  </si>
  <si>
    <t>WACUL</t>
    <phoneticPr fontId="2"/>
  </si>
  <si>
    <t>アクシージア</t>
    <phoneticPr fontId="2"/>
  </si>
  <si>
    <t>アールプランナー</t>
    <phoneticPr fontId="2"/>
  </si>
  <si>
    <t xml:space="preserve"> 	QDレーザ</t>
    <phoneticPr fontId="2"/>
  </si>
  <si>
    <t>AIメカテック</t>
    <phoneticPr fontId="2"/>
  </si>
  <si>
    <t>デリバリーコンサルティング</t>
    <phoneticPr fontId="2"/>
  </si>
  <si>
    <t xml:space="preserve"> 	ブレインズテクノロジー</t>
    <phoneticPr fontId="2"/>
  </si>
  <si>
    <t>サーキュレーション</t>
    <phoneticPr fontId="2"/>
  </si>
  <si>
    <t>ランドネット</t>
    <phoneticPr fontId="2"/>
  </si>
  <si>
    <t>アシロ</t>
    <phoneticPr fontId="2"/>
  </si>
  <si>
    <t>ラキール</t>
    <phoneticPr fontId="2"/>
  </si>
  <si>
    <t>コラントッテ</t>
    <phoneticPr fontId="2"/>
  </si>
  <si>
    <t>ＢＣＣ</t>
    <phoneticPr fontId="2"/>
  </si>
  <si>
    <t>ネオトレ</t>
    <phoneticPr fontId="2"/>
  </si>
  <si>
    <t>LINE証券</t>
    <rPh sb="4" eb="6">
      <t>ショウケン</t>
    </rPh>
    <phoneticPr fontId="2"/>
  </si>
  <si>
    <t>PayPay証券</t>
    <rPh sb="6" eb="8">
      <t>ショウケン</t>
    </rPh>
    <phoneticPr fontId="2"/>
  </si>
  <si>
    <t>信用</t>
    <rPh sb="0" eb="2">
      <t>シンヨウ</t>
    </rPh>
    <phoneticPr fontId="2"/>
  </si>
  <si>
    <t>フューチャーリンクネットワーク</t>
    <phoneticPr fontId="2"/>
  </si>
  <si>
    <t>シイエヌエス</t>
    <phoneticPr fontId="2"/>
  </si>
  <si>
    <t>タンゴヤ</t>
    <phoneticPr fontId="2"/>
  </si>
  <si>
    <t>ジェイフロンティア</t>
    <phoneticPr fontId="2"/>
  </si>
  <si>
    <t>メディア総研</t>
    <phoneticPr fontId="2"/>
  </si>
  <si>
    <t>モビルス</t>
    <phoneticPr fontId="2"/>
  </si>
  <si>
    <t>GeolocationTechnology</t>
    <phoneticPr fontId="2"/>
  </si>
  <si>
    <t>ユミルリンク</t>
    <phoneticPr fontId="2"/>
  </si>
  <si>
    <t>コアコンセプト・テクノロジー</t>
    <phoneticPr fontId="2"/>
  </si>
  <si>
    <t>シンプレクスHD</t>
    <phoneticPr fontId="2"/>
  </si>
  <si>
    <t>レナサイエンス</t>
    <phoneticPr fontId="2"/>
  </si>
  <si>
    <t>ジィ・シィ企画</t>
    <phoneticPr fontId="2"/>
  </si>
  <si>
    <t>デジタリフト</t>
    <phoneticPr fontId="2"/>
  </si>
  <si>
    <t>リベロ</t>
    <phoneticPr fontId="2"/>
  </si>
  <si>
    <t xml:space="preserve"> 	ROBOT PAYMENT</t>
    <phoneticPr fontId="2"/>
  </si>
  <si>
    <t>プロジェクトカンパニー</t>
    <phoneticPr fontId="2"/>
  </si>
  <si>
    <t>セーフィー</t>
    <phoneticPr fontId="2"/>
  </si>
  <si>
    <t>アスタリスク</t>
    <phoneticPr fontId="2"/>
  </si>
  <si>
    <t>ワンキャリア</t>
    <phoneticPr fontId="2"/>
  </si>
  <si>
    <t>日本エコシステム</t>
    <phoneticPr fontId="2"/>
  </si>
  <si>
    <t>PHCホールディングス</t>
    <phoneticPr fontId="2"/>
  </si>
  <si>
    <t xml:space="preserve"> 	CINC</t>
    <phoneticPr fontId="2"/>
  </si>
  <si>
    <t>フロンティア</t>
    <phoneticPr fontId="2"/>
  </si>
  <si>
    <t xml:space="preserve"> 	Photosynth</t>
    <phoneticPr fontId="2"/>
  </si>
  <si>
    <t>日本調理機</t>
    <phoneticPr fontId="2"/>
  </si>
  <si>
    <t>GRCS</t>
    <phoneticPr fontId="2"/>
  </si>
  <si>
    <t xml:space="preserve"> 	AB&amp;Company</t>
    <phoneticPr fontId="2"/>
  </si>
  <si>
    <t>サイエンスアーツ</t>
    <phoneticPr fontId="2"/>
  </si>
  <si>
    <t>ラストワンマイル</t>
    <phoneticPr fontId="2"/>
  </si>
  <si>
    <t>スローガン</t>
    <phoneticPr fontId="2"/>
  </si>
  <si>
    <t>ボードルア</t>
    <phoneticPr fontId="2"/>
  </si>
  <si>
    <t>のむら産業</t>
    <phoneticPr fontId="2"/>
  </si>
  <si>
    <t>フレクト</t>
    <phoneticPr fontId="2"/>
  </si>
  <si>
    <t>ネットプロテクションズHD</t>
    <phoneticPr fontId="2"/>
  </si>
  <si>
    <t>ブロードエンタープライズ</t>
    <phoneticPr fontId="2"/>
  </si>
  <si>
    <t>True Data</t>
    <phoneticPr fontId="2"/>
  </si>
  <si>
    <t>HYUGA PRIMARY CARE</t>
    <phoneticPr fontId="2"/>
  </si>
  <si>
    <t xml:space="preserve"> 	JDSC</t>
    <phoneticPr fontId="2"/>
  </si>
  <si>
    <t>グローバルセキュリティエキスパート</t>
    <phoneticPr fontId="2"/>
  </si>
  <si>
    <t>YCPホールディングス</t>
    <phoneticPr fontId="2"/>
  </si>
  <si>
    <t>湖北工業</t>
    <phoneticPr fontId="2"/>
  </si>
  <si>
    <t xml:space="preserve"> 	ライフドリンク カンパニー</t>
    <phoneticPr fontId="2"/>
  </si>
  <si>
    <t>ラバブルマーケティングGP</t>
    <phoneticPr fontId="2"/>
  </si>
  <si>
    <t>FinatextHD</t>
    <phoneticPr fontId="2"/>
  </si>
  <si>
    <t>サインド</t>
    <phoneticPr fontId="2"/>
  </si>
  <si>
    <t xml:space="preserve"> 	THECOO</t>
    <phoneticPr fontId="2"/>
  </si>
  <si>
    <t>リニューアブル・ジャパン</t>
    <phoneticPr fontId="2"/>
  </si>
  <si>
    <t>サクシード</t>
    <phoneticPr fontId="2"/>
  </si>
  <si>
    <t>網屋</t>
    <phoneticPr fontId="2"/>
  </si>
  <si>
    <t>クルーバー</t>
    <phoneticPr fontId="2"/>
  </si>
  <si>
    <t>ハイブリッドテクノロジーズ</t>
    <phoneticPr fontId="2"/>
  </si>
  <si>
    <t>三和油化工業</t>
    <phoneticPr fontId="2"/>
  </si>
  <si>
    <t>エクサウィザーズ</t>
    <phoneticPr fontId="2"/>
  </si>
  <si>
    <t>タカヨシ</t>
    <phoneticPr fontId="2"/>
  </si>
  <si>
    <t>Green Earth Institute</t>
    <phoneticPr fontId="2"/>
  </si>
  <si>
    <t>ニフティライフスタイル</t>
    <phoneticPr fontId="2"/>
  </si>
  <si>
    <t>CS-C</t>
    <phoneticPr fontId="2"/>
  </si>
  <si>
    <t>エフ・コード</t>
    <phoneticPr fontId="2"/>
  </si>
  <si>
    <t>サスメド</t>
    <phoneticPr fontId="2"/>
  </si>
  <si>
    <t>長栄</t>
    <phoneticPr fontId="2"/>
  </si>
  <si>
    <t>アジアクエスト</t>
    <phoneticPr fontId="2"/>
  </si>
  <si>
    <t>セキュア</t>
    <phoneticPr fontId="2"/>
  </si>
  <si>
    <t>Institution for a Global Society</t>
    <phoneticPr fontId="2"/>
  </si>
  <si>
    <t>Recovery International</t>
    <phoneticPr fontId="2"/>
  </si>
  <si>
    <t>セイファート</t>
    <phoneticPr fontId="2"/>
  </si>
  <si>
    <t>ライトワークス</t>
    <phoneticPr fontId="2"/>
  </si>
  <si>
    <t>エッジテクノロジー</t>
    <phoneticPr fontId="2"/>
  </si>
  <si>
    <t xml:space="preserve"> 	CaSy</t>
    <phoneticPr fontId="2"/>
  </si>
  <si>
    <t xml:space="preserve"> 	BeeX</t>
    <phoneticPr fontId="2"/>
  </si>
  <si>
    <t>マーキュリーリアルテックイノベーター</t>
    <phoneticPr fontId="2"/>
  </si>
  <si>
    <t xml:space="preserve"> 	ビーウィズ</t>
    <phoneticPr fontId="2"/>
  </si>
  <si>
    <t>イメージ・マジック</t>
    <phoneticPr fontId="2"/>
  </si>
  <si>
    <t>セレコーポレーション</t>
    <phoneticPr fontId="2"/>
  </si>
  <si>
    <t>守谷輸送機工業</t>
    <phoneticPr fontId="2"/>
  </si>
  <si>
    <t>TORICO</t>
    <phoneticPr fontId="2"/>
  </si>
  <si>
    <t>メンタルヘルステクノロジーズ</t>
    <phoneticPr fontId="2"/>
  </si>
  <si>
    <t xml:space="preserve"> 	ギックス</t>
    <phoneticPr fontId="2"/>
  </si>
  <si>
    <t>ノバック</t>
    <phoneticPr fontId="2"/>
  </si>
  <si>
    <t>セカンドサイトアナリティカ</t>
    <phoneticPr fontId="2"/>
  </si>
  <si>
    <t xml:space="preserve"> 	エフビー介護サービス</t>
    <phoneticPr fontId="2"/>
  </si>
  <si>
    <t>サークレイス</t>
    <phoneticPr fontId="2"/>
  </si>
  <si>
    <t xml:space="preserve"> 	ASNOVA</t>
    <phoneticPr fontId="2"/>
  </si>
  <si>
    <t>フルハシEPO</t>
    <phoneticPr fontId="2"/>
  </si>
  <si>
    <t>モイ</t>
    <phoneticPr fontId="2"/>
  </si>
  <si>
    <t xml:space="preserve"> 	ストレージ王</t>
    <phoneticPr fontId="2"/>
  </si>
  <si>
    <t xml:space="preserve"> 	クリアル</t>
    <phoneticPr fontId="2"/>
  </si>
  <si>
    <t>ペットゴー</t>
    <phoneticPr fontId="2"/>
  </si>
  <si>
    <t>トリプルアイズ</t>
    <phoneticPr fontId="2"/>
  </si>
  <si>
    <t xml:space="preserve"> 	ANYCOLOR</t>
    <phoneticPr fontId="2"/>
  </si>
  <si>
    <t xml:space="preserve"> 	INTLOOP</t>
    <phoneticPr fontId="2"/>
  </si>
  <si>
    <t xml:space="preserve"> 	AViC</t>
    <phoneticPr fontId="2"/>
  </si>
  <si>
    <t xml:space="preserve"> 	マイクロアド</t>
    <phoneticPr fontId="2"/>
  </si>
  <si>
    <t>ヌーラボ</t>
    <phoneticPr fontId="2"/>
  </si>
  <si>
    <t>Ｍ＆Ａ総合研究所</t>
    <phoneticPr fontId="2"/>
  </si>
  <si>
    <t>イーディーピー</t>
    <phoneticPr fontId="2"/>
  </si>
  <si>
    <t>サンウェルズ</t>
    <phoneticPr fontId="2"/>
  </si>
  <si>
    <t>マイクロ波化学</t>
    <phoneticPr fontId="2"/>
  </si>
  <si>
    <t>坪田ラボ</t>
    <phoneticPr fontId="2"/>
  </si>
  <si>
    <t>ホームポジション</t>
    <phoneticPr fontId="2"/>
  </si>
  <si>
    <t>ジャパンワランティサポート</t>
    <phoneticPr fontId="2"/>
  </si>
  <si>
    <t>ヤマイチ・ユニハイムエステート</t>
    <phoneticPr fontId="2"/>
  </si>
  <si>
    <t>※2022.7.8まで入力（9556/INTLOOP）</t>
    <rPh sb="11" eb="13">
      <t>ニュウリョク</t>
    </rPh>
    <phoneticPr fontId="2"/>
  </si>
  <si>
    <t>AAPL</t>
    <phoneticPr fontId="2"/>
  </si>
  <si>
    <t>アップル</t>
    <phoneticPr fontId="2"/>
  </si>
  <si>
    <t>MSFT</t>
    <phoneticPr fontId="2"/>
  </si>
  <si>
    <t>マイクロソフト</t>
    <phoneticPr fontId="2"/>
  </si>
  <si>
    <t>AMZN</t>
    <phoneticPr fontId="2"/>
  </si>
  <si>
    <t>アマゾン・ドット・コム</t>
    <phoneticPr fontId="2"/>
  </si>
  <si>
    <t>TSLA</t>
    <phoneticPr fontId="2"/>
  </si>
  <si>
    <t>テスラ</t>
    <phoneticPr fontId="2"/>
  </si>
  <si>
    <t>アルファベット</t>
    <phoneticPr fontId="2"/>
  </si>
  <si>
    <t>GOOG</t>
    <phoneticPr fontId="2"/>
  </si>
  <si>
    <t>GOOGL</t>
    <phoneticPr fontId="2"/>
  </si>
  <si>
    <t>NVDA</t>
    <phoneticPr fontId="2"/>
  </si>
  <si>
    <t>エヌビディア</t>
    <phoneticPr fontId="2"/>
  </si>
  <si>
    <t>XOM</t>
    <phoneticPr fontId="2"/>
  </si>
  <si>
    <t>エクソン・モービル</t>
    <phoneticPr fontId="2"/>
  </si>
  <si>
    <t>V</t>
    <phoneticPr fontId="2"/>
  </si>
  <si>
    <t>ビザ</t>
    <phoneticPr fontId="2"/>
  </si>
  <si>
    <t>マスターカード</t>
    <phoneticPr fontId="2"/>
  </si>
  <si>
    <t>MA</t>
    <phoneticPr fontId="2"/>
  </si>
  <si>
    <t>アリババ</t>
    <phoneticPr fontId="2"/>
  </si>
  <si>
    <t>BABA</t>
    <phoneticPr fontId="2"/>
  </si>
  <si>
    <t>ホーム・デポ</t>
    <phoneticPr fontId="2"/>
  </si>
  <si>
    <t>HD</t>
    <phoneticPr fontId="2"/>
  </si>
  <si>
    <t>ファイザー</t>
    <phoneticPr fontId="2"/>
  </si>
  <si>
    <t>PFE</t>
    <phoneticPr fontId="2"/>
  </si>
  <si>
    <t>コカ・コーラ</t>
    <phoneticPr fontId="2"/>
  </si>
  <si>
    <t>KO</t>
    <phoneticPr fontId="2"/>
  </si>
  <si>
    <t>バンク・オブ・アメリカ</t>
    <phoneticPr fontId="2"/>
  </si>
  <si>
    <t>BAC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</si>
</sst>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#,##0_ ;[Red]\-#,##0\ "/>
    <numFmt numFmtId="178" formatCode="0.0%"/>
    <numFmt numFmtId="179" formatCode="0&quot;株&quot;"/>
    <numFmt numFmtId="180" formatCode="0&quot;社&quot;"/>
    <numFmt numFmtId="181" formatCode="#,##0;[Red]&quot;-&quot;#,##0"/>
    <numFmt numFmtId="182" formatCode="0&quot;年&quot;"/>
    <numFmt numFmtId="183" formatCode="0&quot;月&quot;"/>
    <numFmt numFmtId="184" formatCode="0.0%;[Red]&quot;-&quot;0.0%"/>
    <numFmt numFmtId="185" formatCode="m&quot;月&quot;d&quot;日&quot;;@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</font>
    <font>
      <sz val="11"/>
      <color theme="1" tint="0.34998626667073579"/>
      <name val="游ゴシック"/>
      <family val="2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9" tint="-0.499984740745262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  <font>
      <b/>
      <sz val="12"/>
      <color theme="7" tint="-0.499984740745262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u/>
      <sz val="11"/>
      <color rgb="FF0563C1"/>
      <name val="游ゴシック"/>
      <family val="3"/>
      <charset val="128"/>
    </font>
    <font>
      <u/>
      <sz val="11"/>
      <color theme="8" tint="-0.499984740745262"/>
      <name val="游ゴシック"/>
      <family val="3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i/>
      <sz val="11"/>
      <color rgb="FF7F7F7F"/>
      <name val="游ゴシック"/>
      <family val="2"/>
      <charset val="128"/>
      <scheme val="minor"/>
    </font>
    <font>
      <sz val="6"/>
      <color rgb="FF000000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theme="9" tint="-0.249977111117893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0" borderId="0" applyNumberFormat="0" applyFont="0" applyBorder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/>
    <xf numFmtId="38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4" borderId="0" xfId="1" applyFont="1" applyFill="1">
      <alignment vertical="center"/>
    </xf>
    <xf numFmtId="0" fontId="0" fillId="5" borderId="0" xfId="0" applyFill="1">
      <alignment vertical="center"/>
    </xf>
    <xf numFmtId="38" fontId="0" fillId="7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4" borderId="1" xfId="1" applyFont="1" applyFill="1" applyBorder="1">
      <alignment vertical="center"/>
    </xf>
    <xf numFmtId="38" fontId="5" fillId="5" borderId="1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0" fontId="8" fillId="0" borderId="1" xfId="1" applyNumberFormat="1" applyFont="1" applyFill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1" xfId="3" applyFont="1" applyFill="1" applyBorder="1" applyAlignment="1">
      <alignment horizontal="right" vertical="center"/>
    </xf>
    <xf numFmtId="38" fontId="8" fillId="0" borderId="1" xfId="1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38" fontId="8" fillId="2" borderId="1" xfId="3" applyFont="1" applyFill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38" fontId="6" fillId="0" borderId="0" xfId="1" applyNumberFormat="1" applyFont="1" applyFill="1">
      <alignment vertical="center"/>
    </xf>
    <xf numFmtId="38" fontId="6" fillId="0" borderId="1" xfId="1" applyNumberFormat="1" applyFont="1" applyFill="1" applyBorder="1">
      <alignment vertical="center"/>
    </xf>
    <xf numFmtId="38" fontId="11" fillId="10" borderId="1" xfId="1" applyFont="1" applyFill="1" applyBorder="1" applyAlignment="1">
      <alignment horizontal="center" vertical="center" wrapText="1"/>
    </xf>
    <xf numFmtId="38" fontId="11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38" fontId="16" fillId="0" borderId="1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38" fontId="16" fillId="0" borderId="0" xfId="1" applyFont="1" applyFill="1">
      <alignment vertical="center"/>
    </xf>
    <xf numFmtId="0" fontId="16" fillId="0" borderId="0" xfId="0" applyFont="1" applyAlignment="1">
      <alignment horizontal="left" vertical="center"/>
    </xf>
    <xf numFmtId="38" fontId="16" fillId="2" borderId="0" xfId="1" applyFont="1" applyFill="1">
      <alignment vertical="center"/>
    </xf>
    <xf numFmtId="38" fontId="3" fillId="3" borderId="1" xfId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left" vertical="center"/>
    </xf>
    <xf numFmtId="14" fontId="0" fillId="7" borderId="1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left" vertical="center"/>
    </xf>
    <xf numFmtId="176" fontId="8" fillId="0" borderId="1" xfId="1" applyNumberFormat="1" applyFont="1" applyFill="1" applyBorder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7" fillId="11" borderId="0" xfId="0" applyFont="1" applyFill="1">
      <alignment vertical="center"/>
    </xf>
    <xf numFmtId="0" fontId="0" fillId="11" borderId="0" xfId="0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0" fontId="0" fillId="12" borderId="0" xfId="0" applyFill="1" applyAlignment="1">
      <alignment horizontal="left" vertical="center"/>
    </xf>
    <xf numFmtId="38" fontId="0" fillId="13" borderId="0" xfId="1" applyFont="1" applyFill="1" applyBorder="1" applyAlignment="1">
      <alignment horizontal="right" vertical="center"/>
    </xf>
    <xf numFmtId="0" fontId="0" fillId="13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38" fontId="0" fillId="14" borderId="0" xfId="1" applyFont="1" applyFill="1" applyBorder="1" applyAlignment="1">
      <alignment horizontal="right" vertical="center"/>
    </xf>
    <xf numFmtId="0" fontId="0" fillId="14" borderId="0" xfId="0" applyFill="1" applyAlignment="1">
      <alignment horizontal="center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38" fontId="0" fillId="3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38" fontId="0" fillId="15" borderId="1" xfId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3" fillId="0" borderId="1" xfId="4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1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0" fontId="18" fillId="0" borderId="0" xfId="0" applyFont="1" applyFill="1">
      <alignment vertical="center"/>
    </xf>
    <xf numFmtId="14" fontId="0" fillId="0" borderId="0" xfId="0" applyNumberFormat="1">
      <alignment vertical="center"/>
    </xf>
    <xf numFmtId="0" fontId="0" fillId="16" borderId="1" xfId="0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0" fillId="17" borderId="1" xfId="0" applyFill="1" applyBorder="1" applyAlignment="1">
      <alignment horizontal="center" vertical="center" wrapText="1"/>
    </xf>
    <xf numFmtId="176" fontId="0" fillId="0" borderId="1" xfId="1" applyNumberFormat="1" applyFont="1" applyFill="1" applyBorder="1">
      <alignment vertical="center"/>
    </xf>
    <xf numFmtId="176" fontId="0" fillId="7" borderId="1" xfId="1" applyNumberFormat="1" applyFont="1" applyFill="1" applyBorder="1" applyAlignment="1">
      <alignment horizontal="center" vertical="center"/>
    </xf>
    <xf numFmtId="176" fontId="0" fillId="0" borderId="0" xfId="1" applyNumberFormat="1" applyFont="1" applyFill="1">
      <alignment vertical="center"/>
    </xf>
    <xf numFmtId="176" fontId="0" fillId="0" borderId="0" xfId="1" applyNumberFormat="1" applyFont="1">
      <alignment vertical="center"/>
    </xf>
    <xf numFmtId="176" fontId="0" fillId="3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38" fontId="11" fillId="0" borderId="1" xfId="0" applyNumberFormat="1" applyFont="1" applyFill="1" applyBorder="1" applyAlignment="1">
      <alignment horizontal="center" vertical="center"/>
    </xf>
    <xf numFmtId="0" fontId="12" fillId="17" borderId="7" xfId="0" applyFont="1" applyFill="1" applyBorder="1" applyAlignment="1">
      <alignment horizontal="right" vertical="center" wrapText="1"/>
    </xf>
    <xf numFmtId="0" fontId="12" fillId="17" borderId="3" xfId="0" applyFont="1" applyFill="1" applyBorder="1" applyAlignment="1">
      <alignment vertical="center" wrapText="1"/>
    </xf>
    <xf numFmtId="180" fontId="23" fillId="0" borderId="8" xfId="0" applyNumberFormat="1" applyFont="1" applyBorder="1">
      <alignment vertical="center"/>
    </xf>
    <xf numFmtId="179" fontId="0" fillId="0" borderId="8" xfId="0" applyNumberFormat="1" applyBorder="1">
      <alignment vertical="center"/>
    </xf>
    <xf numFmtId="0" fontId="12" fillId="5" borderId="7" xfId="0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vertical="center" wrapText="1"/>
    </xf>
    <xf numFmtId="0" fontId="0" fillId="16" borderId="1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6" fillId="0" borderId="0" xfId="1" applyFont="1" applyFill="1">
      <alignment vertical="center"/>
    </xf>
    <xf numFmtId="0" fontId="6" fillId="0" borderId="0" xfId="0" applyFont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38" fontId="11" fillId="0" borderId="1" xfId="0" applyNumberFormat="1" applyFont="1" applyBorder="1" applyAlignment="1">
      <alignment horizontal="center" vertical="center"/>
    </xf>
    <xf numFmtId="14" fontId="13" fillId="0" borderId="1" xfId="2" applyNumberFormat="1" applyFont="1" applyBorder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6" fillId="0" borderId="1" xfId="2" applyBorder="1" applyAlignment="1">
      <alignment horizontal="left" vertical="center"/>
    </xf>
    <xf numFmtId="38" fontId="6" fillId="0" borderId="1" xfId="1" applyFont="1" applyFill="1" applyBorder="1">
      <alignment vertical="center"/>
    </xf>
    <xf numFmtId="0" fontId="16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8" fillId="0" borderId="1" xfId="1" applyFont="1" applyFill="1" applyBorder="1">
      <alignment vertical="center"/>
    </xf>
    <xf numFmtId="0" fontId="9" fillId="0" borderId="1" xfId="2" applyFont="1" applyBorder="1" applyAlignment="1">
      <alignment horizontal="left" vertical="center"/>
    </xf>
    <xf numFmtId="38" fontId="3" fillId="0" borderId="1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83" fontId="0" fillId="2" borderId="1" xfId="0" applyNumberFormat="1" applyFill="1" applyBorder="1" applyAlignment="1">
      <alignment horizontal="center" vertical="center" wrapText="1"/>
    </xf>
    <xf numFmtId="183" fontId="0" fillId="2" borderId="1" xfId="0" applyNumberFormat="1" applyFill="1" applyBorder="1" applyAlignment="1">
      <alignment horizontal="center" vertical="center"/>
    </xf>
    <xf numFmtId="14" fontId="0" fillId="0" borderId="0" xfId="1" applyNumberFormat="1" applyFont="1">
      <alignment vertical="center"/>
    </xf>
    <xf numFmtId="184" fontId="0" fillId="0" borderId="1" xfId="4" applyNumberFormat="1" applyFont="1" applyBorder="1" applyAlignment="1">
      <alignment horizontal="right" vertical="center"/>
    </xf>
    <xf numFmtId="184" fontId="3" fillId="0" borderId="1" xfId="4" applyNumberFormat="1" applyFont="1" applyFill="1" applyBorder="1" applyAlignment="1">
      <alignment horizontal="right" vertical="center"/>
    </xf>
    <xf numFmtId="184" fontId="3" fillId="0" borderId="7" xfId="4" applyNumberFormat="1" applyFont="1" applyFill="1" applyBorder="1" applyAlignment="1">
      <alignment horizontal="right" vertical="center"/>
    </xf>
    <xf numFmtId="14" fontId="17" fillId="0" borderId="0" xfId="0" applyNumberFormat="1" applyFo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2" fontId="0" fillId="9" borderId="1" xfId="0" applyNumberFormat="1" applyFill="1" applyBorder="1" applyAlignment="1">
      <alignment horizontal="center" vertical="center" wrapText="1"/>
    </xf>
    <xf numFmtId="182" fontId="0" fillId="9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/>
    </xf>
    <xf numFmtId="184" fontId="0" fillId="7" borderId="1" xfId="1" applyNumberFormat="1" applyFont="1" applyFill="1" applyBorder="1" applyAlignment="1">
      <alignment horizontal="center" vertical="center"/>
    </xf>
    <xf numFmtId="184" fontId="5" fillId="4" borderId="1" xfId="1" applyNumberFormat="1" applyFont="1" applyFill="1" applyBorder="1">
      <alignment vertical="center"/>
    </xf>
    <xf numFmtId="184" fontId="0" fillId="0" borderId="0" xfId="1" applyNumberFormat="1" applyFont="1" applyFill="1">
      <alignment vertical="center"/>
    </xf>
    <xf numFmtId="184" fontId="0" fillId="4" borderId="0" xfId="1" applyNumberFormat="1" applyFont="1" applyFill="1">
      <alignment vertical="center"/>
    </xf>
    <xf numFmtId="184" fontId="0" fillId="0" borderId="0" xfId="0" applyNumberFormat="1">
      <alignment vertical="center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0" fillId="18" borderId="1" xfId="0" applyFill="1" applyBorder="1">
      <alignment vertical="center"/>
    </xf>
    <xf numFmtId="0" fontId="28" fillId="16" borderId="7" xfId="5" applyFont="1" applyFill="1" applyBorder="1" applyAlignment="1">
      <alignment horizontal="center" vertical="center"/>
    </xf>
    <xf numFmtId="0" fontId="28" fillId="0" borderId="7" xfId="5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185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56" fontId="3" fillId="0" borderId="6" xfId="9" applyNumberFormat="1" applyFont="1" applyFill="1" applyBorder="1" applyAlignment="1">
      <alignment horizontal="center" vertical="center"/>
    </xf>
    <xf numFmtId="185" fontId="3" fillId="0" borderId="6" xfId="0" applyNumberFormat="1" applyFont="1" applyBorder="1" applyAlignment="1">
      <alignment horizontal="center" vertical="center"/>
    </xf>
    <xf numFmtId="185" fontId="29" fillId="0" borderId="6" xfId="0" applyNumberFormat="1" applyFont="1" applyBorder="1">
      <alignment vertical="center"/>
    </xf>
    <xf numFmtId="56" fontId="28" fillId="0" borderId="6" xfId="0" applyNumberFormat="1" applyFont="1" applyBorder="1">
      <alignment vertical="center"/>
    </xf>
    <xf numFmtId="185" fontId="28" fillId="0" borderId="6" xfId="0" applyNumberFormat="1" applyFont="1" applyBorder="1" applyAlignment="1">
      <alignment horizontal="center" vertical="center"/>
    </xf>
    <xf numFmtId="56" fontId="3" fillId="0" borderId="6" xfId="0" applyNumberFormat="1" applyFont="1" applyBorder="1">
      <alignment vertical="center"/>
    </xf>
    <xf numFmtId="0" fontId="28" fillId="0" borderId="11" xfId="5" applyFont="1" applyBorder="1" applyAlignment="1">
      <alignment horizontal="center" vertical="center"/>
    </xf>
    <xf numFmtId="0" fontId="33" fillId="0" borderId="0" xfId="10" applyFont="1"/>
    <xf numFmtId="38" fontId="33" fillId="0" borderId="0" xfId="11" applyFont="1" applyAlignment="1"/>
    <xf numFmtId="38" fontId="20" fillId="0" borderId="0" xfId="11" applyFont="1" applyAlignment="1"/>
    <xf numFmtId="38" fontId="33" fillId="0" borderId="0" xfId="11" applyFont="1" applyFill="1" applyBorder="1" applyAlignment="1"/>
    <xf numFmtId="38" fontId="33" fillId="19" borderId="1" xfId="11" applyFont="1" applyFill="1" applyBorder="1" applyAlignment="1">
      <alignment horizontal="center" vertical="center"/>
    </xf>
    <xf numFmtId="184" fontId="33" fillId="13" borderId="1" xfId="11" applyNumberFormat="1" applyFont="1" applyFill="1" applyBorder="1" applyAlignment="1">
      <alignment horizontal="center" vertical="center"/>
    </xf>
    <xf numFmtId="0" fontId="33" fillId="13" borderId="1" xfId="10" applyFont="1" applyFill="1" applyBorder="1" applyAlignment="1">
      <alignment horizontal="center" vertical="center"/>
    </xf>
    <xf numFmtId="38" fontId="34" fillId="0" borderId="0" xfId="11" applyFont="1" applyAlignment="1"/>
    <xf numFmtId="38" fontId="33" fillId="0" borderId="0" xfId="11" applyFont="1" applyFill="1" applyBorder="1" applyAlignment="1">
      <alignment horizontal="center"/>
    </xf>
    <xf numFmtId="0" fontId="33" fillId="0" borderId="0" xfId="10" applyFont="1" applyAlignment="1">
      <alignment horizontal="center"/>
    </xf>
    <xf numFmtId="38" fontId="33" fillId="0" borderId="1" xfId="11" applyFont="1" applyFill="1" applyBorder="1" applyAlignment="1"/>
    <xf numFmtId="178" fontId="33" fillId="12" borderId="1" xfId="12" applyNumberFormat="1" applyFont="1" applyFill="1" applyBorder="1" applyAlignment="1"/>
    <xf numFmtId="2" fontId="33" fillId="12" borderId="1" xfId="10" applyNumberFormat="1" applyFont="1" applyFill="1" applyBorder="1"/>
    <xf numFmtId="9" fontId="33" fillId="0" borderId="0" xfId="10" applyNumberFormat="1" applyFont="1"/>
    <xf numFmtId="178" fontId="33" fillId="0" borderId="0" xfId="12" applyNumberFormat="1" applyFont="1" applyAlignment="1"/>
    <xf numFmtId="38" fontId="35" fillId="0" borderId="0" xfId="11" applyFont="1" applyAlignment="1"/>
    <xf numFmtId="38" fontId="33" fillId="20" borderId="1" xfId="11" applyFont="1" applyFill="1" applyBorder="1" applyAlignment="1">
      <alignment horizontal="center" vertical="center"/>
    </xf>
    <xf numFmtId="0" fontId="33" fillId="20" borderId="1" xfId="10" applyFont="1" applyFill="1" applyBorder="1" applyAlignment="1">
      <alignment horizontal="center" vertical="center"/>
    </xf>
    <xf numFmtId="38" fontId="33" fillId="3" borderId="1" xfId="11" applyFont="1" applyFill="1" applyBorder="1" applyAlignment="1">
      <alignment horizontal="center"/>
    </xf>
    <xf numFmtId="38" fontId="33" fillId="0" borderId="1" xfId="11" applyFont="1" applyBorder="1" applyAlignment="1"/>
    <xf numFmtId="178" fontId="33" fillId="0" borderId="1" xfId="12" applyNumberFormat="1" applyFont="1" applyBorder="1" applyAlignment="1"/>
    <xf numFmtId="38" fontId="33" fillId="2" borderId="1" xfId="11" applyFont="1" applyFill="1" applyBorder="1" applyAlignment="1"/>
    <xf numFmtId="38" fontId="33" fillId="10" borderId="1" xfId="11" applyFont="1" applyFill="1" applyBorder="1" applyAlignment="1">
      <alignment horizontal="center" vertical="center"/>
    </xf>
    <xf numFmtId="0" fontId="33" fillId="10" borderId="1" xfId="10" applyFont="1" applyFill="1" applyBorder="1" applyAlignment="1">
      <alignment horizontal="center" vertical="center"/>
    </xf>
    <xf numFmtId="38" fontId="33" fillId="6" borderId="1" xfId="11" applyFont="1" applyFill="1" applyBorder="1" applyAlignment="1">
      <alignment horizontal="center"/>
    </xf>
    <xf numFmtId="0" fontId="33" fillId="0" borderId="1" xfId="12" applyNumberFormat="1" applyFont="1" applyBorder="1" applyAlignment="1"/>
    <xf numFmtId="38" fontId="33" fillId="5" borderId="1" xfId="11" applyFont="1" applyFill="1" applyBorder="1" applyAlignment="1"/>
    <xf numFmtId="38" fontId="21" fillId="0" borderId="0" xfId="11" applyFont="1" applyAlignment="1"/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3">
    <cellStyle name="パーセント" xfId="4" builtinId="5"/>
    <cellStyle name="パーセント 2" xfId="12" xr:uid="{145BC84D-1761-422E-A0D0-08633C50EED5}"/>
    <cellStyle name="ハイパーリンク" xfId="6" xr:uid="{3EBF7FD0-AB71-4515-B7EE-B2211A137B92}"/>
    <cellStyle name="桁区切り" xfId="1" builtinId="6"/>
    <cellStyle name="桁区切り 2" xfId="3" xr:uid="{88A193C5-A2E7-4C27-B866-AA726162C1ED}"/>
    <cellStyle name="桁区切り 2 2" xfId="7" xr:uid="{AF1A4FAC-7873-48E1-990E-CE9CFBC541E8}"/>
    <cellStyle name="桁区切り 3" xfId="11" xr:uid="{33B32011-CF77-4D91-9167-DDC63DD03C30}"/>
    <cellStyle name="説明文" xfId="9" builtinId="53"/>
    <cellStyle name="標準" xfId="0" builtinId="0"/>
    <cellStyle name="標準 2" xfId="2" xr:uid="{1C64A03A-CE0C-444D-B4EE-97C8C6B9A7A0}"/>
    <cellStyle name="標準 2 2" xfId="8" xr:uid="{E63C2301-4A17-4470-A322-439FC7521021}"/>
    <cellStyle name="標準 3" xfId="5" xr:uid="{551F89AD-454F-4C0A-AB52-5186919C577E}"/>
    <cellStyle name="標準 4" xfId="10" xr:uid="{64898347-B820-459C-A0F5-52BD4DE8D37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  <color rgb="FFFF6699"/>
      <color rgb="FFCCCCFF"/>
      <color rgb="FF9933FF"/>
      <color rgb="FF6600FF"/>
      <color rgb="FF0066FF"/>
      <color rgb="FFFF3399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buy/exel-list.html" TargetMode="External"/><Relationship Id="rId1" Type="http://schemas.openxmlformats.org/officeDocument/2006/relationships/hyperlink" Target="https://kabusyo.com/buy/trade-exel.htm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kabusyo.com/trade/trade4.html" TargetMode="External"/><Relationship Id="rId2" Type="http://schemas.openxmlformats.org/officeDocument/2006/relationships/hyperlink" Target="https://kabusyo.com/buy/exel-list.html" TargetMode="External"/><Relationship Id="rId1" Type="http://schemas.openxmlformats.org/officeDocument/2006/relationships/hyperlink" Target="https://kabusyo.com/buy/trade-exel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3</xdr:row>
      <xdr:rowOff>28574</xdr:rowOff>
    </xdr:from>
    <xdr:to>
      <xdr:col>1</xdr:col>
      <xdr:colOff>419100</xdr:colOff>
      <xdr:row>3</xdr:row>
      <xdr:rowOff>209549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2B003-0F31-4564-860E-50CAC4887651}"/>
            </a:ext>
          </a:extLst>
        </xdr:cNvPr>
        <xdr:cNvSpPr/>
      </xdr:nvSpPr>
      <xdr:spPr>
        <a:xfrm>
          <a:off x="1209675" y="742949"/>
          <a:ext cx="17335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133351</xdr:colOff>
      <xdr:row>3</xdr:row>
      <xdr:rowOff>19050</xdr:rowOff>
    </xdr:from>
    <xdr:to>
      <xdr:col>5</xdr:col>
      <xdr:colOff>228601</xdr:colOff>
      <xdr:row>3</xdr:row>
      <xdr:rowOff>219075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1D97CB-046C-480F-B125-22E5CDF1F315}"/>
            </a:ext>
          </a:extLst>
        </xdr:cNvPr>
        <xdr:cNvSpPr/>
      </xdr:nvSpPr>
      <xdr:spPr>
        <a:xfrm>
          <a:off x="4067176" y="733425"/>
          <a:ext cx="14478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</xdr:row>
      <xdr:rowOff>19050</xdr:rowOff>
    </xdr:from>
    <xdr:to>
      <xdr:col>4</xdr:col>
      <xdr:colOff>714375</xdr:colOff>
      <xdr:row>3</xdr:row>
      <xdr:rowOff>190500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3F909-A5E3-4005-B739-62AB7C86B45F}"/>
            </a:ext>
          </a:extLst>
        </xdr:cNvPr>
        <xdr:cNvSpPr/>
      </xdr:nvSpPr>
      <xdr:spPr>
        <a:xfrm>
          <a:off x="1219200" y="733425"/>
          <a:ext cx="169545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7</xdr:col>
      <xdr:colOff>352425</xdr:colOff>
      <xdr:row>3</xdr:row>
      <xdr:rowOff>219075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0623E-97D2-4B79-8450-A043DAE9A821}"/>
            </a:ext>
          </a:extLst>
        </xdr:cNvPr>
        <xdr:cNvSpPr/>
      </xdr:nvSpPr>
      <xdr:spPr>
        <a:xfrm>
          <a:off x="4057650" y="733425"/>
          <a:ext cx="14478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</xdr:colOff>
      <xdr:row>4</xdr:row>
      <xdr:rowOff>28575</xdr:rowOff>
    </xdr:from>
    <xdr:to>
      <xdr:col>4</xdr:col>
      <xdr:colOff>1600200</xdr:colOff>
      <xdr:row>4</xdr:row>
      <xdr:rowOff>180975</xdr:rowOff>
    </xdr:to>
    <xdr:sp macro="" textlink="">
      <xdr:nvSpPr>
        <xdr:cNvPr id="4" name="正方形/長方形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B3F839-1549-445F-B3D3-337D59422486}"/>
            </a:ext>
          </a:extLst>
        </xdr:cNvPr>
        <xdr:cNvSpPr/>
      </xdr:nvSpPr>
      <xdr:spPr>
        <a:xfrm>
          <a:off x="1914525" y="981075"/>
          <a:ext cx="1885950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sepia/Desktop/onegai_kabusuru_v3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C:/C:/Users/sepia/Desktop/ipo_tosen/ipo_tosen_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引履歴"/>
      <sheetName val="集計データ【保有】"/>
      <sheetName val="集計データ【売却】"/>
      <sheetName val="初期設定"/>
      <sheetName val="（入力例）"/>
      <sheetName val="証券会社の入金額"/>
      <sheetName val="（入金記入例)"/>
      <sheetName val="証券コード"/>
    </sheetNames>
    <sheetDataSet>
      <sheetData sheetId="0"/>
      <sheetData sheetId="1"/>
      <sheetData sheetId="2"/>
      <sheetData sheetId="3">
        <row r="6">
          <cell r="A6" t="str">
            <v>マネックス証券</v>
          </cell>
          <cell r="B6" t="str">
            <v>1人目</v>
          </cell>
          <cell r="D6" t="str">
            <v>〇</v>
          </cell>
          <cell r="E6" t="str">
            <v>1月</v>
          </cell>
          <cell r="F6" t="str">
            <v>〇</v>
          </cell>
          <cell r="G6" t="str">
            <v>なし</v>
          </cell>
        </row>
        <row r="7">
          <cell r="A7" t="str">
            <v>SBI証券</v>
          </cell>
          <cell r="B7" t="str">
            <v>2人目</v>
          </cell>
          <cell r="D7" t="str">
            <v>売却</v>
          </cell>
          <cell r="E7" t="str">
            <v>2月</v>
          </cell>
          <cell r="F7" t="str">
            <v>-</v>
          </cell>
          <cell r="G7" t="str">
            <v>未満株</v>
          </cell>
        </row>
        <row r="8">
          <cell r="A8" t="str">
            <v>楽天証券</v>
          </cell>
          <cell r="B8" t="str">
            <v>3人目</v>
          </cell>
          <cell r="D8" t="str">
            <v>候補</v>
          </cell>
          <cell r="E8" t="str">
            <v>3月</v>
          </cell>
          <cell r="G8" t="str">
            <v>米国</v>
          </cell>
        </row>
        <row r="9">
          <cell r="A9" t="str">
            <v>松井証券</v>
          </cell>
          <cell r="B9" t="str">
            <v>4人目</v>
          </cell>
          <cell r="D9" t="str">
            <v>-</v>
          </cell>
          <cell r="E9" t="str">
            <v>4月</v>
          </cell>
          <cell r="G9" t="str">
            <v>中国</v>
          </cell>
        </row>
        <row r="10">
          <cell r="A10" t="str">
            <v>auカブコム証券</v>
          </cell>
          <cell r="B10" t="str">
            <v>5人目</v>
          </cell>
          <cell r="D10" t="str">
            <v>-</v>
          </cell>
          <cell r="E10" t="str">
            <v>5月</v>
          </cell>
          <cell r="G10" t="str">
            <v>-</v>
          </cell>
        </row>
        <row r="11">
          <cell r="A11" t="str">
            <v>SMBC日興証券</v>
          </cell>
          <cell r="B11" t="str">
            <v>-</v>
          </cell>
          <cell r="D11" t="str">
            <v>-</v>
          </cell>
          <cell r="E11" t="str">
            <v>6月</v>
          </cell>
          <cell r="G11" t="str">
            <v>-</v>
          </cell>
        </row>
        <row r="12">
          <cell r="A12" t="str">
            <v>野村證券</v>
          </cell>
          <cell r="E12" t="str">
            <v>7月</v>
          </cell>
          <cell r="G12" t="str">
            <v>-</v>
          </cell>
        </row>
        <row r="13">
          <cell r="A13" t="str">
            <v>みずほ証券</v>
          </cell>
          <cell r="E13" t="str">
            <v>8月</v>
          </cell>
          <cell r="G13" t="str">
            <v>-</v>
          </cell>
        </row>
        <row r="14">
          <cell r="A14" t="str">
            <v>大和証券</v>
          </cell>
          <cell r="E14" t="str">
            <v>9月</v>
          </cell>
          <cell r="G14" t="str">
            <v>-</v>
          </cell>
        </row>
        <row r="15">
          <cell r="A15" t="str">
            <v>岡三オンライン証券</v>
          </cell>
          <cell r="E15" t="str">
            <v>10月</v>
          </cell>
        </row>
        <row r="16">
          <cell r="A16" t="str">
            <v>岡三証券</v>
          </cell>
          <cell r="E16" t="str">
            <v>11月</v>
          </cell>
        </row>
        <row r="17">
          <cell r="A17" t="str">
            <v>ライブスター証券</v>
          </cell>
          <cell r="E17" t="str">
            <v>12月</v>
          </cell>
        </row>
        <row r="18">
          <cell r="A18" t="str">
            <v>ネオモバ</v>
          </cell>
          <cell r="E18" t="str">
            <v>-</v>
          </cell>
        </row>
        <row r="19">
          <cell r="A19" t="str">
            <v>岩井コスモ証券</v>
          </cell>
        </row>
        <row r="20">
          <cell r="A20" t="str">
            <v>東海東京証券</v>
          </cell>
        </row>
        <row r="21">
          <cell r="A21" t="str">
            <v>GMOクリック証券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  <row r="31">
          <cell r="A31" t="str">
            <v>-</v>
          </cell>
        </row>
        <row r="32">
          <cell r="A32" t="str">
            <v>-</v>
          </cell>
        </row>
        <row r="33">
          <cell r="A33" t="str">
            <v>-</v>
          </cell>
        </row>
        <row r="34">
          <cell r="A34" t="str">
            <v>-</v>
          </cell>
        </row>
        <row r="35">
          <cell r="A35" t="str">
            <v>-</v>
          </cell>
        </row>
        <row r="36">
          <cell r="A36" t="str">
            <v>-</v>
          </cell>
        </row>
        <row r="37">
          <cell r="A37" t="str">
            <v>-</v>
          </cell>
        </row>
        <row r="38">
          <cell r="A38" t="str">
            <v>-</v>
          </cell>
        </row>
        <row r="39">
          <cell r="A39" t="str">
            <v>-</v>
          </cell>
        </row>
        <row r="40">
          <cell r="A40" t="str">
            <v>-</v>
          </cell>
        </row>
        <row r="41">
          <cell r="A41" t="str">
            <v>-</v>
          </cell>
        </row>
        <row r="42">
          <cell r="A42" t="str">
            <v>-</v>
          </cell>
        </row>
        <row r="43">
          <cell r="A43" t="str">
            <v>-</v>
          </cell>
        </row>
        <row r="44">
          <cell r="A44" t="str">
            <v>-</v>
          </cell>
        </row>
        <row r="45">
          <cell r="A45" t="str">
            <v>-</v>
          </cell>
        </row>
      </sheetData>
      <sheetData sheetId="4"/>
      <sheetData sheetId="5"/>
      <sheetData sheetId="6"/>
      <sheetData sheetId="7">
        <row r="2">
          <cell r="A2">
            <v>1301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選IPO"/>
      <sheetName val="集計データ"/>
      <sheetName val="初期設定"/>
      <sheetName val="（当選IPOの入力例）"/>
      <sheetName val="証券会社の入金額"/>
      <sheetName val="（入金額の入金例)"/>
    </sheetNames>
    <sheetDataSet>
      <sheetData sheetId="0" refreshError="1"/>
      <sheetData sheetId="1" refreshError="1"/>
      <sheetData sheetId="2">
        <row r="7">
          <cell r="B7" t="str">
            <v>マネックス</v>
          </cell>
          <cell r="C7" t="str">
            <v>1人目</v>
          </cell>
          <cell r="D7" t="str">
            <v>Ｓ</v>
          </cell>
          <cell r="E7" t="str">
            <v>〇</v>
          </cell>
        </row>
        <row r="8">
          <cell r="B8" t="str">
            <v>SMBC</v>
          </cell>
          <cell r="C8" t="str">
            <v>2人目</v>
          </cell>
          <cell r="D8" t="str">
            <v>Ａ</v>
          </cell>
          <cell r="E8" t="str">
            <v>-</v>
          </cell>
        </row>
        <row r="9">
          <cell r="B9" t="str">
            <v>SBI</v>
          </cell>
          <cell r="C9" t="str">
            <v>3人目</v>
          </cell>
          <cell r="D9" t="str">
            <v>Ｂ</v>
          </cell>
        </row>
        <row r="10">
          <cell r="B10" t="str">
            <v>岡三オン</v>
          </cell>
          <cell r="C10" t="str">
            <v>4人目</v>
          </cell>
          <cell r="D10" t="str">
            <v>Ｃ</v>
          </cell>
        </row>
        <row r="11">
          <cell r="B11" t="str">
            <v>ライブ</v>
          </cell>
          <cell r="C11" t="str">
            <v>5人目</v>
          </cell>
          <cell r="D11" t="str">
            <v>Ｄ</v>
          </cell>
        </row>
        <row r="12">
          <cell r="B12" t="str">
            <v>野村</v>
          </cell>
          <cell r="C12" t="str">
            <v>-</v>
          </cell>
          <cell r="D12" t="str">
            <v>-</v>
          </cell>
        </row>
        <row r="13">
          <cell r="B13" t="str">
            <v>松井</v>
          </cell>
        </row>
        <row r="14">
          <cell r="B14" t="str">
            <v>ネオモバ</v>
          </cell>
        </row>
        <row r="15">
          <cell r="B15" t="str">
            <v>楽天</v>
          </cell>
        </row>
        <row r="16">
          <cell r="B16" t="str">
            <v>岩井</v>
          </cell>
        </row>
        <row r="17">
          <cell r="B17" t="str">
            <v>カブコム</v>
          </cell>
        </row>
        <row r="18">
          <cell r="B18" t="str">
            <v>東海</v>
          </cell>
        </row>
        <row r="19">
          <cell r="B19" t="str">
            <v>GMO</v>
          </cell>
        </row>
        <row r="20">
          <cell r="B20" t="str">
            <v>みずほ</v>
          </cell>
        </row>
        <row r="21">
          <cell r="B21" t="str">
            <v>大和</v>
          </cell>
        </row>
        <row r="22">
          <cell r="B22" t="str">
            <v>三菱</v>
          </cell>
        </row>
        <row r="23">
          <cell r="B23" t="str">
            <v>DMM</v>
          </cell>
        </row>
        <row r="24">
          <cell r="B24" t="str">
            <v>丸三</v>
          </cell>
        </row>
        <row r="25">
          <cell r="B25" t="str">
            <v>ワン</v>
          </cell>
        </row>
        <row r="26">
          <cell r="B26" t="str">
            <v>岡三</v>
          </cell>
        </row>
        <row r="27">
          <cell r="B27" t="str">
            <v>HS</v>
          </cell>
        </row>
        <row r="28">
          <cell r="B28" t="str">
            <v>東洋</v>
          </cell>
        </row>
        <row r="29">
          <cell r="B29" t="str">
            <v>エース</v>
          </cell>
        </row>
        <row r="30">
          <cell r="B30" t="str">
            <v>いちよし</v>
          </cell>
        </row>
        <row r="31">
          <cell r="B31" t="str">
            <v>極東</v>
          </cell>
        </row>
        <row r="32">
          <cell r="B32" t="str">
            <v>藍澤</v>
          </cell>
        </row>
        <row r="33">
          <cell r="B33" t="str">
            <v>水戸</v>
          </cell>
        </row>
        <row r="34">
          <cell r="B34" t="str">
            <v>むさし</v>
          </cell>
        </row>
        <row r="35">
          <cell r="B35" t="str">
            <v>立花</v>
          </cell>
        </row>
        <row r="36">
          <cell r="B36" t="str">
            <v>安藤</v>
          </cell>
        </row>
        <row r="37">
          <cell r="B37" t="str">
            <v>-</v>
          </cell>
        </row>
        <row r="38">
          <cell r="B38" t="str">
            <v>-</v>
          </cell>
        </row>
        <row r="39">
          <cell r="B39" t="str">
            <v>-</v>
          </cell>
        </row>
        <row r="40">
          <cell r="B40" t="str">
            <v>-</v>
          </cell>
        </row>
        <row r="41">
          <cell r="B41" t="str">
            <v>-</v>
          </cell>
        </row>
        <row r="42">
          <cell r="B42" t="str">
            <v>-</v>
          </cell>
        </row>
        <row r="43">
          <cell r="B43" t="str">
            <v>-</v>
          </cell>
        </row>
        <row r="44">
          <cell r="B44" t="str">
            <v>-</v>
          </cell>
        </row>
        <row r="45">
          <cell r="B45" t="str">
            <v>-</v>
          </cell>
        </row>
        <row r="46">
          <cell r="B46" t="str">
            <v>-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-0.249977111117893"/>
  </sheetPr>
  <dimension ref="A1:AE782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8.75" x14ac:dyDescent="0.4"/>
  <cols>
    <col min="1" max="1" width="6.125" style="19" customWidth="1"/>
    <col min="2" max="2" width="6.125" style="115" customWidth="1"/>
    <col min="3" max="3" width="10.5" style="41" customWidth="1"/>
    <col min="4" max="4" width="6.125" style="126" customWidth="1"/>
    <col min="5" max="5" width="23.125" customWidth="1"/>
    <col min="6" max="6" width="9.5" style="113" bestFit="1" customWidth="1"/>
    <col min="7" max="7" width="6.125" style="30" customWidth="1"/>
    <col min="8" max="8" width="10.375" style="30" customWidth="1"/>
    <col min="9" max="9" width="6.875" style="35" customWidth="1"/>
    <col min="10" max="10" width="10.625" style="48" customWidth="1"/>
    <col min="11" max="11" width="10.125" style="49" customWidth="1"/>
    <col min="12" max="12" width="12.5" style="41" bestFit="1" customWidth="1"/>
    <col min="13" max="13" width="7.625" style="113" customWidth="1"/>
    <col min="14" max="14" width="10.5" style="7" customWidth="1"/>
    <col min="15" max="15" width="9.625" style="165" customWidth="1"/>
    <col min="16" max="16" width="6.875" customWidth="1"/>
    <col min="17" max="17" width="10.375" style="8" customWidth="1"/>
    <col min="18" max="19" width="6.125" style="19" customWidth="1"/>
    <col min="20" max="20" width="50.625" customWidth="1"/>
  </cols>
  <sheetData>
    <row r="1" spans="1:20" ht="38.1" customHeight="1" x14ac:dyDescent="0.4">
      <c r="A1" s="20" t="s">
        <v>37</v>
      </c>
      <c r="B1" s="20" t="s">
        <v>53</v>
      </c>
      <c r="C1" s="42" t="s">
        <v>28</v>
      </c>
      <c r="D1" s="127" t="s">
        <v>1</v>
      </c>
      <c r="E1" s="6" t="s">
        <v>0</v>
      </c>
      <c r="F1" s="114" t="s">
        <v>29</v>
      </c>
      <c r="G1" s="39" t="s">
        <v>8</v>
      </c>
      <c r="H1" s="6" t="s">
        <v>33</v>
      </c>
      <c r="I1" s="38" t="s">
        <v>30</v>
      </c>
      <c r="J1" s="50" t="s">
        <v>9</v>
      </c>
      <c r="K1" s="50" t="s">
        <v>32</v>
      </c>
      <c r="L1" s="52" t="s">
        <v>2</v>
      </c>
      <c r="M1" s="111" t="s">
        <v>3</v>
      </c>
      <c r="N1" s="9" t="s">
        <v>5</v>
      </c>
      <c r="O1" s="162" t="s">
        <v>7</v>
      </c>
      <c r="P1" s="37" t="s">
        <v>6</v>
      </c>
      <c r="Q1" s="77" t="s">
        <v>4</v>
      </c>
      <c r="R1" s="20" t="s">
        <v>40</v>
      </c>
      <c r="S1" s="20" t="s">
        <v>15</v>
      </c>
      <c r="T1" s="12" t="s">
        <v>31</v>
      </c>
    </row>
    <row r="2" spans="1:20" ht="18.75" customHeight="1" x14ac:dyDescent="0.4">
      <c r="A2" s="21"/>
      <c r="B2" s="117"/>
      <c r="C2" s="40"/>
      <c r="D2" s="125"/>
      <c r="E2" s="23" t="str">
        <f>IFERROR(VLOOKUP(D2,証券コード!$A$2:$B$9160,2,FALSE),"")</f>
        <v/>
      </c>
      <c r="F2" s="76"/>
      <c r="G2" s="29"/>
      <c r="H2" s="33" t="str">
        <f t="shared" ref="H2:H20" si="0">IF(F2="","",F2*G2)</f>
        <v/>
      </c>
      <c r="I2" s="36"/>
      <c r="J2" s="44"/>
      <c r="K2" s="45"/>
      <c r="L2" s="40"/>
      <c r="M2" s="76"/>
      <c r="N2" s="15" t="str">
        <f t="shared" ref="N2:N65" si="1">IF(M2="","",(M2-F2)*G2)</f>
        <v/>
      </c>
      <c r="O2" s="163" t="str">
        <f t="shared" ref="O2:O65" si="2">IF(M2="","",ROUNDDOWN((M2-F2)/F2,4))</f>
        <v/>
      </c>
      <c r="P2" s="3"/>
      <c r="Q2" s="16" t="str">
        <f t="shared" ref="Q2:Q65" si="3">IF(ISERROR(N2-P2),"",N2-I2-P2)</f>
        <v/>
      </c>
      <c r="R2" s="21" t="str">
        <f>IF(D2="","",IF(VLOOKUP(D2,証券コード!$A$2:$C$9160,3,FALSE)="","",VLOOKUP(D2,証券コード!$A$2:$C$9160,3,FALSE)))</f>
        <v/>
      </c>
      <c r="S2" s="21"/>
      <c r="T2" s="3"/>
    </row>
    <row r="3" spans="1:20" ht="18.75" customHeight="1" x14ac:dyDescent="0.4">
      <c r="A3" s="21"/>
      <c r="B3" s="117"/>
      <c r="C3" s="40"/>
      <c r="D3" s="125"/>
      <c r="E3" s="23" t="str">
        <f>IFERROR(VLOOKUP(D3,証券コード!$A$2:$B$9160,2,FALSE),"")</f>
        <v/>
      </c>
      <c r="F3" s="76"/>
      <c r="G3" s="29"/>
      <c r="H3" s="33" t="str">
        <f t="shared" si="0"/>
        <v/>
      </c>
      <c r="I3" s="36"/>
      <c r="J3" s="44"/>
      <c r="K3" s="45"/>
      <c r="L3" s="40"/>
      <c r="M3" s="76"/>
      <c r="N3" s="15" t="str">
        <f t="shared" si="1"/>
        <v/>
      </c>
      <c r="O3" s="163" t="str">
        <f t="shared" si="2"/>
        <v/>
      </c>
      <c r="P3" s="3"/>
      <c r="Q3" s="16" t="str">
        <f t="shared" si="3"/>
        <v/>
      </c>
      <c r="R3" s="21" t="str">
        <f>IF(D3="","",IF(VLOOKUP(D3,証券コード!$A$2:$C$9160,3,FALSE)="","",VLOOKUP(D3,証券コード!$A$2:$C$9160,3,FALSE)))</f>
        <v/>
      </c>
      <c r="S3" s="21"/>
      <c r="T3" s="3"/>
    </row>
    <row r="4" spans="1:20" ht="18.75" customHeight="1" x14ac:dyDescent="0.4">
      <c r="A4" s="21"/>
      <c r="B4" s="117"/>
      <c r="C4" s="40"/>
      <c r="D4" s="125"/>
      <c r="E4" s="23" t="str">
        <f>IFERROR(VLOOKUP(D4,証券コード!$A$2:$B$9160,2,FALSE),"")</f>
        <v/>
      </c>
      <c r="F4" s="76"/>
      <c r="G4" s="29"/>
      <c r="H4" s="33" t="str">
        <f t="shared" si="0"/>
        <v/>
      </c>
      <c r="I4" s="36"/>
      <c r="J4" s="44"/>
      <c r="K4" s="45"/>
      <c r="L4" s="40"/>
      <c r="M4" s="76"/>
      <c r="N4" s="15" t="str">
        <f t="shared" si="1"/>
        <v/>
      </c>
      <c r="O4" s="163" t="str">
        <f t="shared" si="2"/>
        <v/>
      </c>
      <c r="P4" s="3"/>
      <c r="Q4" s="16" t="str">
        <f t="shared" si="3"/>
        <v/>
      </c>
      <c r="R4" s="21" t="str">
        <f>IF(D4="","",IF(VLOOKUP(D4,証券コード!$A$2:$C$9160,3,FALSE)="","",VLOOKUP(D4,証券コード!$A$2:$C$9160,3,FALSE)))</f>
        <v/>
      </c>
      <c r="S4" s="21"/>
      <c r="T4" s="3"/>
    </row>
    <row r="5" spans="1:20" ht="18.75" customHeight="1" x14ac:dyDescent="0.4">
      <c r="A5" s="21"/>
      <c r="B5" s="117"/>
      <c r="C5" s="40"/>
      <c r="D5" s="125"/>
      <c r="E5" s="23" t="str">
        <f>IFERROR(VLOOKUP(D5,証券コード!$A$2:$B$9160,2,FALSE),"")</f>
        <v/>
      </c>
      <c r="F5" s="76"/>
      <c r="G5" s="29"/>
      <c r="H5" s="33" t="str">
        <f t="shared" si="0"/>
        <v/>
      </c>
      <c r="I5" s="36"/>
      <c r="J5" s="44"/>
      <c r="K5" s="45"/>
      <c r="L5" s="40"/>
      <c r="M5" s="76"/>
      <c r="N5" s="15" t="str">
        <f t="shared" si="1"/>
        <v/>
      </c>
      <c r="O5" s="163" t="str">
        <f t="shared" si="2"/>
        <v/>
      </c>
      <c r="P5" s="3"/>
      <c r="Q5" s="16" t="str">
        <f t="shared" si="3"/>
        <v/>
      </c>
      <c r="R5" s="21" t="str">
        <f>IF(D5="","",IF(VLOOKUP(D5,証券コード!$A$2:$C$9160,3,FALSE)="","",VLOOKUP(D5,証券コード!$A$2:$C$9160,3,FALSE)))</f>
        <v/>
      </c>
      <c r="S5" s="21"/>
      <c r="T5" s="3"/>
    </row>
    <row r="6" spans="1:20" ht="18.75" customHeight="1" x14ac:dyDescent="0.4">
      <c r="A6" s="21"/>
      <c r="B6" s="117"/>
      <c r="C6" s="40"/>
      <c r="D6" s="125"/>
      <c r="E6" s="23" t="str">
        <f>IFERROR(VLOOKUP(D6,証券コード!$A$2:$B$9160,2,FALSE),"")</f>
        <v/>
      </c>
      <c r="F6" s="76"/>
      <c r="G6" s="29"/>
      <c r="H6" s="33" t="str">
        <f t="shared" si="0"/>
        <v/>
      </c>
      <c r="I6" s="36"/>
      <c r="J6" s="44"/>
      <c r="K6" s="45"/>
      <c r="L6" s="40"/>
      <c r="M6" s="76"/>
      <c r="N6" s="15" t="str">
        <f t="shared" si="1"/>
        <v/>
      </c>
      <c r="O6" s="163" t="str">
        <f t="shared" si="2"/>
        <v/>
      </c>
      <c r="P6" s="3"/>
      <c r="Q6" s="16" t="str">
        <f t="shared" si="3"/>
        <v/>
      </c>
      <c r="R6" s="21" t="str">
        <f>IF(D6="","",IF(VLOOKUP(D6,証券コード!$A$2:$C$9160,3,FALSE)="","",VLOOKUP(D6,証券コード!$A$2:$C$9160,3,FALSE)))</f>
        <v/>
      </c>
      <c r="S6" s="21"/>
      <c r="T6" s="3"/>
    </row>
    <row r="7" spans="1:20" ht="18.75" customHeight="1" x14ac:dyDescent="0.4">
      <c r="A7" s="21"/>
      <c r="B7" s="117"/>
      <c r="C7" s="40"/>
      <c r="D7" s="125"/>
      <c r="E7" s="23" t="str">
        <f>IFERROR(VLOOKUP(D7,証券コード!$A$2:$B$9160,2,FALSE),"")</f>
        <v/>
      </c>
      <c r="F7" s="76"/>
      <c r="G7" s="29"/>
      <c r="H7" s="33" t="str">
        <f t="shared" si="0"/>
        <v/>
      </c>
      <c r="I7" s="36"/>
      <c r="J7" s="44"/>
      <c r="K7" s="45"/>
      <c r="L7" s="40"/>
      <c r="M7" s="76"/>
      <c r="N7" s="15" t="str">
        <f t="shared" si="1"/>
        <v/>
      </c>
      <c r="O7" s="163" t="str">
        <f t="shared" si="2"/>
        <v/>
      </c>
      <c r="P7" s="3"/>
      <c r="Q7" s="16" t="str">
        <f t="shared" si="3"/>
        <v/>
      </c>
      <c r="R7" s="21" t="str">
        <f>IF(D7="","",IF(VLOOKUP(D7,証券コード!$A$2:$C$9160,3,FALSE)="","",VLOOKUP(D7,証券コード!$A$2:$C$9160,3,FALSE)))</f>
        <v/>
      </c>
      <c r="S7" s="21"/>
      <c r="T7" s="3"/>
    </row>
    <row r="8" spans="1:20" ht="18.75" customHeight="1" x14ac:dyDescent="0.4">
      <c r="A8" s="21"/>
      <c r="B8" s="117"/>
      <c r="C8" s="40"/>
      <c r="D8" s="125"/>
      <c r="E8" s="23" t="str">
        <f>IFERROR(VLOOKUP(D8,証券コード!$A$2:$B$9160,2,FALSE),"")</f>
        <v/>
      </c>
      <c r="F8" s="76"/>
      <c r="G8" s="29"/>
      <c r="H8" s="33" t="str">
        <f t="shared" si="0"/>
        <v/>
      </c>
      <c r="I8" s="36"/>
      <c r="J8" s="44"/>
      <c r="K8" s="45"/>
      <c r="L8" s="40"/>
      <c r="M8" s="76"/>
      <c r="N8" s="15" t="str">
        <f t="shared" si="1"/>
        <v/>
      </c>
      <c r="O8" s="163" t="str">
        <f t="shared" si="2"/>
        <v/>
      </c>
      <c r="P8" s="3"/>
      <c r="Q8" s="16" t="str">
        <f t="shared" si="3"/>
        <v/>
      </c>
      <c r="R8" s="21" t="str">
        <f>IF(D8="","",IF(VLOOKUP(D8,証券コード!$A$2:$C$9160,3,FALSE)="","",VLOOKUP(D8,証券コード!$A$2:$C$9160,3,FALSE)))</f>
        <v/>
      </c>
      <c r="S8" s="21"/>
      <c r="T8" s="3"/>
    </row>
    <row r="9" spans="1:20" ht="18.75" customHeight="1" x14ac:dyDescent="0.4">
      <c r="A9" s="21"/>
      <c r="B9" s="117"/>
      <c r="C9" s="40"/>
      <c r="D9" s="125"/>
      <c r="E9" s="23" t="str">
        <f>IFERROR(VLOOKUP(D9,証券コード!$A$2:$B$9160,2,FALSE),"")</f>
        <v/>
      </c>
      <c r="F9" s="76"/>
      <c r="G9" s="29"/>
      <c r="H9" s="33" t="str">
        <f t="shared" si="0"/>
        <v/>
      </c>
      <c r="I9" s="36"/>
      <c r="J9" s="44"/>
      <c r="K9" s="45"/>
      <c r="L9" s="40"/>
      <c r="M9" s="76"/>
      <c r="N9" s="15" t="str">
        <f t="shared" si="1"/>
        <v/>
      </c>
      <c r="O9" s="163" t="str">
        <f t="shared" si="2"/>
        <v/>
      </c>
      <c r="P9" s="3"/>
      <c r="Q9" s="16" t="str">
        <f t="shared" si="3"/>
        <v/>
      </c>
      <c r="R9" s="21" t="str">
        <f>IF(D9="","",IF(VLOOKUP(D9,証券コード!$A$2:$C$9160,3,FALSE)="","",VLOOKUP(D9,証券コード!$A$2:$C$9160,3,FALSE)))</f>
        <v/>
      </c>
      <c r="S9" s="21"/>
      <c r="T9" s="3"/>
    </row>
    <row r="10" spans="1:20" ht="18.75" customHeight="1" x14ac:dyDescent="0.4">
      <c r="A10" s="21"/>
      <c r="B10" s="117"/>
      <c r="C10" s="40"/>
      <c r="D10" s="125"/>
      <c r="E10" s="23" t="str">
        <f>IFERROR(VLOOKUP(D10,証券コード!$A$2:$B$9160,2,FALSE),"")</f>
        <v/>
      </c>
      <c r="F10" s="76"/>
      <c r="G10" s="29"/>
      <c r="H10" s="33" t="str">
        <f t="shared" si="0"/>
        <v/>
      </c>
      <c r="I10" s="36"/>
      <c r="J10" s="44"/>
      <c r="K10" s="45"/>
      <c r="L10" s="40"/>
      <c r="M10" s="76"/>
      <c r="N10" s="15" t="str">
        <f t="shared" si="1"/>
        <v/>
      </c>
      <c r="O10" s="163" t="str">
        <f t="shared" si="2"/>
        <v/>
      </c>
      <c r="P10" s="3"/>
      <c r="Q10" s="16" t="str">
        <f t="shared" si="3"/>
        <v/>
      </c>
      <c r="R10" s="21" t="str">
        <f>IF(D10="","",IF(VLOOKUP(D10,証券コード!$A$2:$C$9160,3,FALSE)="","",VLOOKUP(D10,証券コード!$A$2:$C$9160,3,FALSE)))</f>
        <v/>
      </c>
      <c r="S10" s="21"/>
      <c r="T10" s="3"/>
    </row>
    <row r="11" spans="1:20" ht="18.75" customHeight="1" x14ac:dyDescent="0.4">
      <c r="A11" s="21"/>
      <c r="B11" s="117"/>
      <c r="C11" s="40"/>
      <c r="D11" s="125"/>
      <c r="E11" s="23" t="str">
        <f>IFERROR(VLOOKUP(D11,証券コード!$A$2:$B$9160,2,FALSE),"")</f>
        <v/>
      </c>
      <c r="F11" s="76"/>
      <c r="G11" s="29"/>
      <c r="H11" s="33" t="str">
        <f t="shared" si="0"/>
        <v/>
      </c>
      <c r="I11" s="36"/>
      <c r="J11" s="44"/>
      <c r="K11" s="45"/>
      <c r="L11" s="40"/>
      <c r="M11" s="76"/>
      <c r="N11" s="15" t="str">
        <f t="shared" si="1"/>
        <v/>
      </c>
      <c r="O11" s="163" t="str">
        <f t="shared" si="2"/>
        <v/>
      </c>
      <c r="P11" s="3"/>
      <c r="Q11" s="16" t="str">
        <f t="shared" si="3"/>
        <v/>
      </c>
      <c r="R11" s="21" t="str">
        <f>IF(D11="","",IF(VLOOKUP(D11,証券コード!$A$2:$C$9160,3,FALSE)="","",VLOOKUP(D11,証券コード!$A$2:$C$9160,3,FALSE)))</f>
        <v/>
      </c>
      <c r="S11" s="21"/>
      <c r="T11" s="3"/>
    </row>
    <row r="12" spans="1:20" ht="18.75" customHeight="1" x14ac:dyDescent="0.4">
      <c r="A12" s="21"/>
      <c r="B12" s="117"/>
      <c r="C12" s="40"/>
      <c r="D12" s="125"/>
      <c r="E12" s="23" t="str">
        <f>IFERROR(VLOOKUP(D12,証券コード!$A$2:$B$9160,2,FALSE),"")</f>
        <v/>
      </c>
      <c r="F12" s="76"/>
      <c r="G12" s="29"/>
      <c r="H12" s="33" t="str">
        <f t="shared" si="0"/>
        <v/>
      </c>
      <c r="I12" s="36"/>
      <c r="J12" s="44"/>
      <c r="K12" s="45"/>
      <c r="L12" s="40"/>
      <c r="M12" s="76"/>
      <c r="N12" s="15" t="str">
        <f t="shared" si="1"/>
        <v/>
      </c>
      <c r="O12" s="163" t="str">
        <f t="shared" si="2"/>
        <v/>
      </c>
      <c r="P12" s="3"/>
      <c r="Q12" s="16" t="str">
        <f t="shared" si="3"/>
        <v/>
      </c>
      <c r="R12" s="21" t="str">
        <f>IF(D12="","",IF(VLOOKUP(D12,証券コード!$A$2:$C$9160,3,FALSE)="","",VLOOKUP(D12,証券コード!$A$2:$C$9160,3,FALSE)))</f>
        <v/>
      </c>
      <c r="S12" s="21"/>
      <c r="T12" s="3"/>
    </row>
    <row r="13" spans="1:20" ht="18.75" customHeight="1" x14ac:dyDescent="0.4">
      <c r="A13" s="21"/>
      <c r="B13" s="117"/>
      <c r="C13" s="40"/>
      <c r="D13" s="125"/>
      <c r="E13" s="23" t="str">
        <f>IFERROR(VLOOKUP(D13,証券コード!$A$2:$B$9160,2,FALSE),"")</f>
        <v/>
      </c>
      <c r="F13" s="76"/>
      <c r="G13" s="29"/>
      <c r="H13" s="33" t="str">
        <f t="shared" si="0"/>
        <v/>
      </c>
      <c r="I13" s="36"/>
      <c r="J13" s="44"/>
      <c r="K13" s="45"/>
      <c r="L13" s="40"/>
      <c r="M13" s="76"/>
      <c r="N13" s="15" t="str">
        <f t="shared" si="1"/>
        <v/>
      </c>
      <c r="O13" s="163" t="str">
        <f t="shared" si="2"/>
        <v/>
      </c>
      <c r="P13" s="3"/>
      <c r="Q13" s="16" t="str">
        <f t="shared" si="3"/>
        <v/>
      </c>
      <c r="R13" s="21" t="str">
        <f>IF(D13="","",IF(VLOOKUP(D13,証券コード!$A$2:$C$9160,3,FALSE)="","",VLOOKUP(D13,証券コード!$A$2:$C$9160,3,FALSE)))</f>
        <v/>
      </c>
      <c r="S13" s="21"/>
      <c r="T13" s="3"/>
    </row>
    <row r="14" spans="1:20" ht="18.75" customHeight="1" x14ac:dyDescent="0.4">
      <c r="A14" s="21"/>
      <c r="B14" s="117"/>
      <c r="C14" s="40"/>
      <c r="D14" s="125"/>
      <c r="E14" s="23" t="str">
        <f>IFERROR(VLOOKUP(D14,証券コード!$A$2:$B$9160,2,FALSE),"")</f>
        <v/>
      </c>
      <c r="F14" s="76"/>
      <c r="G14" s="29"/>
      <c r="H14" s="33" t="str">
        <f t="shared" si="0"/>
        <v/>
      </c>
      <c r="I14" s="36"/>
      <c r="J14" s="44"/>
      <c r="K14" s="45"/>
      <c r="L14" s="40"/>
      <c r="M14" s="76"/>
      <c r="N14" s="15" t="str">
        <f t="shared" si="1"/>
        <v/>
      </c>
      <c r="O14" s="163" t="str">
        <f t="shared" si="2"/>
        <v/>
      </c>
      <c r="P14" s="3"/>
      <c r="Q14" s="16" t="str">
        <f t="shared" si="3"/>
        <v/>
      </c>
      <c r="R14" s="21" t="str">
        <f>IF(D14="","",IF(VLOOKUP(D14,証券コード!$A$2:$C$9160,3,FALSE)="","",VLOOKUP(D14,証券コード!$A$2:$C$9160,3,FALSE)))</f>
        <v/>
      </c>
      <c r="S14" s="21"/>
      <c r="T14" s="3"/>
    </row>
    <row r="15" spans="1:20" ht="18.75" customHeight="1" x14ac:dyDescent="0.4">
      <c r="A15" s="21"/>
      <c r="B15" s="117"/>
      <c r="C15" s="40"/>
      <c r="D15" s="125"/>
      <c r="E15" s="23" t="str">
        <f>IFERROR(VLOOKUP(D15,証券コード!$A$2:$B$9160,2,FALSE),"")</f>
        <v/>
      </c>
      <c r="F15" s="76"/>
      <c r="G15" s="29"/>
      <c r="H15" s="33" t="str">
        <f t="shared" si="0"/>
        <v/>
      </c>
      <c r="I15" s="36"/>
      <c r="J15" s="44"/>
      <c r="K15" s="45"/>
      <c r="L15" s="40"/>
      <c r="M15" s="76"/>
      <c r="N15" s="15" t="str">
        <f t="shared" si="1"/>
        <v/>
      </c>
      <c r="O15" s="163" t="str">
        <f t="shared" si="2"/>
        <v/>
      </c>
      <c r="P15" s="3"/>
      <c r="Q15" s="16" t="str">
        <f t="shared" si="3"/>
        <v/>
      </c>
      <c r="R15" s="21" t="str">
        <f>IF(D15="","",IF(VLOOKUP(D15,証券コード!$A$2:$C$9160,3,FALSE)="","",VLOOKUP(D15,証券コード!$A$2:$C$9160,3,FALSE)))</f>
        <v/>
      </c>
      <c r="S15" s="21"/>
      <c r="T15" s="3"/>
    </row>
    <row r="16" spans="1:20" ht="18.75" customHeight="1" x14ac:dyDescent="0.4">
      <c r="A16" s="21"/>
      <c r="B16" s="117"/>
      <c r="C16" s="40"/>
      <c r="D16" s="125"/>
      <c r="E16" s="23" t="str">
        <f>IFERROR(VLOOKUP(D16,証券コード!$A$2:$B$9160,2,FALSE),"")</f>
        <v/>
      </c>
      <c r="F16" s="76"/>
      <c r="G16" s="29"/>
      <c r="H16" s="33" t="str">
        <f t="shared" si="0"/>
        <v/>
      </c>
      <c r="I16" s="36"/>
      <c r="J16" s="44"/>
      <c r="K16" s="45"/>
      <c r="L16" s="40"/>
      <c r="M16" s="76"/>
      <c r="N16" s="15" t="str">
        <f t="shared" si="1"/>
        <v/>
      </c>
      <c r="O16" s="163" t="str">
        <f t="shared" si="2"/>
        <v/>
      </c>
      <c r="P16" s="3"/>
      <c r="Q16" s="16" t="str">
        <f t="shared" si="3"/>
        <v/>
      </c>
      <c r="R16" s="21" t="str">
        <f>IF(D16="","",IF(VLOOKUP(D16,証券コード!$A$2:$C$9160,3,FALSE)="","",VLOOKUP(D16,証券コード!$A$2:$C$9160,3,FALSE)))</f>
        <v/>
      </c>
      <c r="S16" s="21"/>
      <c r="T16" s="3"/>
    </row>
    <row r="17" spans="1:20" ht="18.75" customHeight="1" x14ac:dyDescent="0.4">
      <c r="A17" s="21"/>
      <c r="B17" s="117"/>
      <c r="C17" s="40"/>
      <c r="D17" s="125"/>
      <c r="E17" s="23" t="str">
        <f>IFERROR(VLOOKUP(D17,証券コード!$A$2:$B$9160,2,FALSE),"")</f>
        <v/>
      </c>
      <c r="F17" s="76"/>
      <c r="G17" s="29"/>
      <c r="H17" s="33" t="str">
        <f t="shared" si="0"/>
        <v/>
      </c>
      <c r="I17" s="36"/>
      <c r="J17" s="44"/>
      <c r="K17" s="45"/>
      <c r="L17" s="40"/>
      <c r="M17" s="76"/>
      <c r="N17" s="15" t="str">
        <f t="shared" si="1"/>
        <v/>
      </c>
      <c r="O17" s="163" t="str">
        <f t="shared" si="2"/>
        <v/>
      </c>
      <c r="P17" s="3"/>
      <c r="Q17" s="16" t="str">
        <f t="shared" si="3"/>
        <v/>
      </c>
      <c r="R17" s="21" t="str">
        <f>IF(D17="","",IF(VLOOKUP(D17,証券コード!$A$2:$C$9160,3,FALSE)="","",VLOOKUP(D17,証券コード!$A$2:$C$9160,3,FALSE)))</f>
        <v/>
      </c>
      <c r="S17" s="21"/>
      <c r="T17" s="3"/>
    </row>
    <row r="18" spans="1:20" ht="18.75" customHeight="1" x14ac:dyDescent="0.4">
      <c r="A18" s="21"/>
      <c r="B18" s="117"/>
      <c r="C18" s="40"/>
      <c r="D18" s="125"/>
      <c r="E18" s="23" t="str">
        <f>IFERROR(VLOOKUP(D18,証券コード!$A$2:$B$9160,2,FALSE),"")</f>
        <v/>
      </c>
      <c r="F18" s="76"/>
      <c r="G18" s="29"/>
      <c r="H18" s="33" t="str">
        <f t="shared" si="0"/>
        <v/>
      </c>
      <c r="I18" s="36"/>
      <c r="J18" s="44"/>
      <c r="K18" s="45"/>
      <c r="L18" s="40"/>
      <c r="M18" s="76"/>
      <c r="N18" s="15" t="str">
        <f t="shared" si="1"/>
        <v/>
      </c>
      <c r="O18" s="163" t="str">
        <f t="shared" si="2"/>
        <v/>
      </c>
      <c r="P18" s="3"/>
      <c r="Q18" s="16" t="str">
        <f t="shared" si="3"/>
        <v/>
      </c>
      <c r="R18" s="21" t="str">
        <f>IF(D18="","",IF(VLOOKUP(D18,証券コード!$A$2:$C$9160,3,FALSE)="","",VLOOKUP(D18,証券コード!$A$2:$C$9160,3,FALSE)))</f>
        <v/>
      </c>
      <c r="S18" s="21"/>
      <c r="T18" s="3"/>
    </row>
    <row r="19" spans="1:20" ht="18.75" customHeight="1" x14ac:dyDescent="0.4">
      <c r="A19" s="21"/>
      <c r="B19" s="117"/>
      <c r="C19" s="40"/>
      <c r="D19" s="125"/>
      <c r="E19" s="23" t="str">
        <f>IFERROR(VLOOKUP(D19,証券コード!$A$2:$B$9160,2,FALSE),"")</f>
        <v/>
      </c>
      <c r="F19" s="76"/>
      <c r="G19" s="29"/>
      <c r="H19" s="33" t="str">
        <f t="shared" si="0"/>
        <v/>
      </c>
      <c r="I19" s="36"/>
      <c r="J19" s="44"/>
      <c r="K19" s="45"/>
      <c r="L19" s="40"/>
      <c r="M19" s="76"/>
      <c r="N19" s="15" t="str">
        <f t="shared" si="1"/>
        <v/>
      </c>
      <c r="O19" s="163" t="str">
        <f t="shared" si="2"/>
        <v/>
      </c>
      <c r="P19" s="3"/>
      <c r="Q19" s="16" t="str">
        <f t="shared" si="3"/>
        <v/>
      </c>
      <c r="R19" s="21" t="str">
        <f>IF(D19="","",IF(VLOOKUP(D19,証券コード!$A$2:$C$9160,3,FALSE)="","",VLOOKUP(D19,証券コード!$A$2:$C$9160,3,FALSE)))</f>
        <v/>
      </c>
      <c r="S19" s="21"/>
      <c r="T19" s="3"/>
    </row>
    <row r="20" spans="1:20" x14ac:dyDescent="0.4">
      <c r="A20" s="21"/>
      <c r="B20" s="117"/>
      <c r="C20" s="40"/>
      <c r="D20" s="125"/>
      <c r="E20" s="23" t="str">
        <f>IFERROR(VLOOKUP(D20,証券コード!$A$2:$B$9160,2,FALSE),"")</f>
        <v/>
      </c>
      <c r="F20" s="76"/>
      <c r="G20" s="29"/>
      <c r="H20" s="33" t="str">
        <f t="shared" si="0"/>
        <v/>
      </c>
      <c r="I20" s="36"/>
      <c r="J20" s="44"/>
      <c r="K20" s="45"/>
      <c r="L20" s="40"/>
      <c r="M20" s="76"/>
      <c r="N20" s="15" t="str">
        <f t="shared" si="1"/>
        <v/>
      </c>
      <c r="O20" s="163" t="str">
        <f t="shared" si="2"/>
        <v/>
      </c>
      <c r="P20" s="3"/>
      <c r="Q20" s="16" t="str">
        <f t="shared" si="3"/>
        <v/>
      </c>
      <c r="R20" s="21" t="str">
        <f>IF(D20="","",IF(VLOOKUP(D20,証券コード!$A$2:$C$9160,3,FALSE)="","",VLOOKUP(D20,証券コード!$A$2:$C$9160,3,FALSE)))</f>
        <v/>
      </c>
      <c r="S20" s="21"/>
      <c r="T20" s="3"/>
    </row>
    <row r="21" spans="1:20" x14ac:dyDescent="0.4">
      <c r="A21" s="21"/>
      <c r="B21" s="117"/>
      <c r="C21" s="40"/>
      <c r="D21" s="125"/>
      <c r="E21" s="23" t="str">
        <f>IFERROR(VLOOKUP(D21,証券コード!$A$2:$B$9160,2,FALSE),"")</f>
        <v/>
      </c>
      <c r="F21" s="76"/>
      <c r="G21" s="29"/>
      <c r="H21" s="33" t="str">
        <f t="shared" ref="H21:H32" si="4">IF(F21="","",F21*G21)</f>
        <v/>
      </c>
      <c r="I21" s="36"/>
      <c r="J21" s="44"/>
      <c r="K21" s="45"/>
      <c r="L21" s="40"/>
      <c r="M21" s="76"/>
      <c r="N21" s="15" t="str">
        <f t="shared" si="1"/>
        <v/>
      </c>
      <c r="O21" s="163" t="str">
        <f t="shared" si="2"/>
        <v/>
      </c>
      <c r="P21" s="3"/>
      <c r="Q21" s="16" t="str">
        <f t="shared" si="3"/>
        <v/>
      </c>
      <c r="R21" s="21" t="str">
        <f>IF(D21="","",IF(VLOOKUP(D21,証券コード!$A$2:$C$9160,3,FALSE)="","",VLOOKUP(D21,証券コード!$A$2:$C$9160,3,FALSE)))</f>
        <v/>
      </c>
      <c r="S21" s="21"/>
      <c r="T21" s="3"/>
    </row>
    <row r="22" spans="1:20" ht="18.75" customHeight="1" x14ac:dyDescent="0.4">
      <c r="A22" s="21"/>
      <c r="B22" s="117"/>
      <c r="C22" s="40"/>
      <c r="D22" s="125"/>
      <c r="E22" s="23" t="str">
        <f>IFERROR(VLOOKUP(D22,証券コード!$A$2:$B$9160,2,FALSE),"")</f>
        <v/>
      </c>
      <c r="F22" s="76"/>
      <c r="G22" s="29"/>
      <c r="H22" s="33" t="str">
        <f t="shared" si="4"/>
        <v/>
      </c>
      <c r="I22" s="36"/>
      <c r="J22" s="44"/>
      <c r="K22" s="45"/>
      <c r="L22" s="40"/>
      <c r="M22" s="76"/>
      <c r="N22" s="15" t="str">
        <f t="shared" si="1"/>
        <v/>
      </c>
      <c r="O22" s="163" t="str">
        <f t="shared" si="2"/>
        <v/>
      </c>
      <c r="P22" s="3"/>
      <c r="Q22" s="16" t="str">
        <f t="shared" si="3"/>
        <v/>
      </c>
      <c r="R22" s="21" t="str">
        <f>IF(D22="","",IF(VLOOKUP(D22,証券コード!$A$2:$C$9160,3,FALSE)="","",VLOOKUP(D22,証券コード!$A$2:$C$9160,3,FALSE)))</f>
        <v/>
      </c>
      <c r="S22" s="21"/>
      <c r="T22" s="3"/>
    </row>
    <row r="23" spans="1:20" x14ac:dyDescent="0.4">
      <c r="A23" s="21"/>
      <c r="B23" s="117"/>
      <c r="C23" s="40"/>
      <c r="D23" s="125"/>
      <c r="E23" s="23" t="str">
        <f>IFERROR(VLOOKUP(D23,証券コード!$A$2:$B$9160,2,FALSE),"")</f>
        <v/>
      </c>
      <c r="F23" s="76"/>
      <c r="G23" s="29"/>
      <c r="H23" s="33" t="str">
        <f t="shared" si="4"/>
        <v/>
      </c>
      <c r="I23" s="36"/>
      <c r="J23" s="44"/>
      <c r="K23" s="45"/>
      <c r="L23" s="40"/>
      <c r="M23" s="76"/>
      <c r="N23" s="15" t="str">
        <f t="shared" si="1"/>
        <v/>
      </c>
      <c r="O23" s="163" t="str">
        <f t="shared" si="2"/>
        <v/>
      </c>
      <c r="P23" s="3"/>
      <c r="Q23" s="16" t="str">
        <f t="shared" si="3"/>
        <v/>
      </c>
      <c r="R23" s="21" t="str">
        <f>IF(D23="","",IF(VLOOKUP(D23,証券コード!$A$2:$C$9160,3,FALSE)="","",VLOOKUP(D23,証券コード!$A$2:$C$9160,3,FALSE)))</f>
        <v/>
      </c>
      <c r="S23" s="21"/>
      <c r="T23" s="3"/>
    </row>
    <row r="24" spans="1:20" x14ac:dyDescent="0.4">
      <c r="A24" s="21"/>
      <c r="B24" s="117"/>
      <c r="C24" s="40"/>
      <c r="D24" s="125"/>
      <c r="E24" s="23" t="str">
        <f>IFERROR(VLOOKUP(D24,証券コード!$A$2:$B$9160,2,FALSE),"")</f>
        <v/>
      </c>
      <c r="F24" s="76"/>
      <c r="G24" s="29"/>
      <c r="H24" s="33" t="str">
        <f t="shared" si="4"/>
        <v/>
      </c>
      <c r="I24" s="36"/>
      <c r="J24" s="44"/>
      <c r="K24" s="45"/>
      <c r="L24" s="40"/>
      <c r="M24" s="76"/>
      <c r="N24" s="15" t="str">
        <f t="shared" si="1"/>
        <v/>
      </c>
      <c r="O24" s="163" t="str">
        <f t="shared" si="2"/>
        <v/>
      </c>
      <c r="P24" s="3"/>
      <c r="Q24" s="16" t="str">
        <f t="shared" si="3"/>
        <v/>
      </c>
      <c r="R24" s="21" t="str">
        <f>IF(D24="","",IF(VLOOKUP(D24,証券コード!$A$2:$C$9160,3,FALSE)="","",VLOOKUP(D24,証券コード!$A$2:$C$9160,3,FALSE)))</f>
        <v/>
      </c>
      <c r="S24" s="21"/>
      <c r="T24" s="3"/>
    </row>
    <row r="25" spans="1:20" x14ac:dyDescent="0.4">
      <c r="A25" s="21"/>
      <c r="B25" s="117"/>
      <c r="C25" s="40"/>
      <c r="D25" s="125"/>
      <c r="E25" s="23" t="str">
        <f>IFERROR(VLOOKUP(D25,証券コード!$A$2:$B$9160,2,FALSE),"")</f>
        <v/>
      </c>
      <c r="F25" s="76"/>
      <c r="G25" s="29"/>
      <c r="H25" s="33" t="str">
        <f t="shared" si="4"/>
        <v/>
      </c>
      <c r="I25" s="36"/>
      <c r="J25" s="44"/>
      <c r="K25" s="45"/>
      <c r="L25" s="40"/>
      <c r="M25" s="76"/>
      <c r="N25" s="15" t="str">
        <f t="shared" si="1"/>
        <v/>
      </c>
      <c r="O25" s="163" t="str">
        <f t="shared" si="2"/>
        <v/>
      </c>
      <c r="P25" s="3"/>
      <c r="Q25" s="16" t="str">
        <f t="shared" si="3"/>
        <v/>
      </c>
      <c r="R25" s="21" t="str">
        <f>IF(D25="","",IF(VLOOKUP(D25,証券コード!$A$2:$C$9160,3,FALSE)="","",VLOOKUP(D25,証券コード!$A$2:$C$9160,3,FALSE)))</f>
        <v/>
      </c>
      <c r="S25" s="21"/>
      <c r="T25" s="3"/>
    </row>
    <row r="26" spans="1:20" x14ac:dyDescent="0.4">
      <c r="A26" s="21"/>
      <c r="B26" s="117"/>
      <c r="C26" s="40"/>
      <c r="D26" s="125"/>
      <c r="E26" s="23" t="str">
        <f>IFERROR(VLOOKUP(D26,証券コード!$A$2:$B$9160,2,FALSE),"")</f>
        <v/>
      </c>
      <c r="F26" s="76"/>
      <c r="G26" s="29"/>
      <c r="H26" s="33" t="str">
        <f t="shared" si="4"/>
        <v/>
      </c>
      <c r="I26" s="36"/>
      <c r="J26" s="44"/>
      <c r="K26" s="45"/>
      <c r="L26" s="40"/>
      <c r="M26" s="76"/>
      <c r="N26" s="15" t="str">
        <f t="shared" si="1"/>
        <v/>
      </c>
      <c r="O26" s="163" t="str">
        <f t="shared" si="2"/>
        <v/>
      </c>
      <c r="P26" s="3"/>
      <c r="Q26" s="16" t="str">
        <f t="shared" si="3"/>
        <v/>
      </c>
      <c r="R26" s="21" t="str">
        <f>IF(D26="","",IF(VLOOKUP(D26,証券コード!$A$2:$C$9160,3,FALSE)="","",VLOOKUP(D26,証券コード!$A$2:$C$9160,3,FALSE)))</f>
        <v/>
      </c>
      <c r="S26" s="21"/>
      <c r="T26" s="3"/>
    </row>
    <row r="27" spans="1:20" x14ac:dyDescent="0.4">
      <c r="A27" s="21"/>
      <c r="B27" s="117"/>
      <c r="C27" s="40"/>
      <c r="D27" s="125"/>
      <c r="E27" s="23" t="str">
        <f>IFERROR(VLOOKUP(D27,証券コード!$A$2:$B$9160,2,FALSE),"")</f>
        <v/>
      </c>
      <c r="F27" s="76"/>
      <c r="G27" s="29"/>
      <c r="H27" s="33" t="str">
        <f t="shared" si="4"/>
        <v/>
      </c>
      <c r="I27" s="36"/>
      <c r="J27" s="44"/>
      <c r="K27" s="45"/>
      <c r="L27" s="40"/>
      <c r="M27" s="76"/>
      <c r="N27" s="15" t="str">
        <f t="shared" si="1"/>
        <v/>
      </c>
      <c r="O27" s="163" t="str">
        <f t="shared" si="2"/>
        <v/>
      </c>
      <c r="P27" s="3"/>
      <c r="Q27" s="16" t="str">
        <f t="shared" si="3"/>
        <v/>
      </c>
      <c r="R27" s="21" t="str">
        <f>IF(D27="","",IF(VLOOKUP(D27,証券コード!$A$2:$C$9160,3,FALSE)="","",VLOOKUP(D27,証券コード!$A$2:$C$9160,3,FALSE)))</f>
        <v/>
      </c>
      <c r="S27" s="21"/>
      <c r="T27" s="3"/>
    </row>
    <row r="28" spans="1:20" x14ac:dyDescent="0.4">
      <c r="A28" s="21"/>
      <c r="B28" s="117"/>
      <c r="C28" s="40"/>
      <c r="D28" s="125"/>
      <c r="E28" s="23" t="str">
        <f>IFERROR(VLOOKUP(D28,証券コード!$A$2:$B$9160,2,FALSE),"")</f>
        <v/>
      </c>
      <c r="F28" s="76"/>
      <c r="G28" s="29"/>
      <c r="H28" s="33" t="str">
        <f t="shared" si="4"/>
        <v/>
      </c>
      <c r="I28" s="36"/>
      <c r="J28" s="44"/>
      <c r="K28" s="45"/>
      <c r="L28" s="40"/>
      <c r="M28" s="76"/>
      <c r="N28" s="15" t="str">
        <f t="shared" si="1"/>
        <v/>
      </c>
      <c r="O28" s="163" t="str">
        <f t="shared" si="2"/>
        <v/>
      </c>
      <c r="P28" s="3"/>
      <c r="Q28" s="16" t="str">
        <f t="shared" si="3"/>
        <v/>
      </c>
      <c r="R28" s="21" t="str">
        <f>IF(D28="","",IF(VLOOKUP(D28,証券コード!$A$2:$C$9160,3,FALSE)="","",VLOOKUP(D28,証券コード!$A$2:$C$9160,3,FALSE)))</f>
        <v/>
      </c>
      <c r="S28" s="21"/>
      <c r="T28" s="3"/>
    </row>
    <row r="29" spans="1:20" x14ac:dyDescent="0.4">
      <c r="A29" s="21"/>
      <c r="B29" s="117"/>
      <c r="C29" s="40"/>
      <c r="D29" s="125"/>
      <c r="E29" s="23" t="str">
        <f>IFERROR(VLOOKUP(D29,証券コード!$A$2:$B$9160,2,FALSE),"")</f>
        <v/>
      </c>
      <c r="F29" s="76"/>
      <c r="G29" s="29"/>
      <c r="H29" s="33" t="str">
        <f t="shared" si="4"/>
        <v/>
      </c>
      <c r="I29" s="36"/>
      <c r="J29" s="44"/>
      <c r="K29" s="45"/>
      <c r="L29" s="40"/>
      <c r="M29" s="76"/>
      <c r="N29" s="15" t="str">
        <f t="shared" si="1"/>
        <v/>
      </c>
      <c r="O29" s="163" t="str">
        <f t="shared" si="2"/>
        <v/>
      </c>
      <c r="P29" s="3"/>
      <c r="Q29" s="16" t="str">
        <f t="shared" si="3"/>
        <v/>
      </c>
      <c r="R29" s="21" t="str">
        <f>IF(D29="","",IF(VLOOKUP(D29,証券コード!$A$2:$C$9160,3,FALSE)="","",VLOOKUP(D29,証券コード!$A$2:$C$9160,3,FALSE)))</f>
        <v/>
      </c>
      <c r="S29" s="21"/>
      <c r="T29" s="3"/>
    </row>
    <row r="30" spans="1:20" x14ac:dyDescent="0.4">
      <c r="A30" s="21"/>
      <c r="B30" s="117"/>
      <c r="C30" s="40"/>
      <c r="D30" s="125"/>
      <c r="E30" s="23" t="str">
        <f>IFERROR(VLOOKUP(D30,証券コード!$A$2:$B$9160,2,FALSE),"")</f>
        <v/>
      </c>
      <c r="F30" s="76"/>
      <c r="G30" s="29"/>
      <c r="H30" s="33" t="str">
        <f t="shared" si="4"/>
        <v/>
      </c>
      <c r="I30" s="36"/>
      <c r="J30" s="44"/>
      <c r="K30" s="45"/>
      <c r="L30" s="40"/>
      <c r="M30" s="76"/>
      <c r="N30" s="15" t="str">
        <f t="shared" si="1"/>
        <v/>
      </c>
      <c r="O30" s="163" t="str">
        <f t="shared" si="2"/>
        <v/>
      </c>
      <c r="P30" s="3"/>
      <c r="Q30" s="16" t="str">
        <f t="shared" si="3"/>
        <v/>
      </c>
      <c r="R30" s="21" t="str">
        <f>IF(D30="","",IF(VLOOKUP(D30,証券コード!$A$2:$C$9160,3,FALSE)="","",VLOOKUP(D30,証券コード!$A$2:$C$9160,3,FALSE)))</f>
        <v/>
      </c>
      <c r="S30" s="21"/>
      <c r="T30" s="3"/>
    </row>
    <row r="31" spans="1:20" x14ac:dyDescent="0.4">
      <c r="A31" s="21"/>
      <c r="B31" s="117"/>
      <c r="C31" s="40"/>
      <c r="D31" s="125"/>
      <c r="E31" s="23" t="str">
        <f>IFERROR(VLOOKUP(D31,証券コード!$A$2:$B$9160,2,FALSE),"")</f>
        <v/>
      </c>
      <c r="F31" s="76"/>
      <c r="G31" s="29"/>
      <c r="H31" s="33" t="str">
        <f t="shared" si="4"/>
        <v/>
      </c>
      <c r="I31" s="36"/>
      <c r="J31" s="44"/>
      <c r="K31" s="45"/>
      <c r="L31" s="40"/>
      <c r="M31" s="76"/>
      <c r="N31" s="15" t="str">
        <f t="shared" si="1"/>
        <v/>
      </c>
      <c r="O31" s="163" t="str">
        <f t="shared" si="2"/>
        <v/>
      </c>
      <c r="P31" s="3"/>
      <c r="Q31" s="16" t="str">
        <f t="shared" si="3"/>
        <v/>
      </c>
      <c r="R31" s="21" t="str">
        <f>IF(D31="","",IF(VLOOKUP(D31,証券コード!$A$2:$C$9160,3,FALSE)="","",VLOOKUP(D31,証券コード!$A$2:$C$9160,3,FALSE)))</f>
        <v/>
      </c>
      <c r="S31" s="21"/>
      <c r="T31" s="3"/>
    </row>
    <row r="32" spans="1:20" x14ac:dyDescent="0.4">
      <c r="A32" s="21"/>
      <c r="B32" s="117"/>
      <c r="C32" s="40"/>
      <c r="D32" s="125"/>
      <c r="E32" s="23" t="str">
        <f>IFERROR(VLOOKUP(D32,証券コード!$A$2:$B$9160,2,FALSE),"")</f>
        <v/>
      </c>
      <c r="F32" s="76"/>
      <c r="G32" s="29"/>
      <c r="H32" s="33" t="str">
        <f t="shared" si="4"/>
        <v/>
      </c>
      <c r="I32" s="36"/>
      <c r="J32" s="44"/>
      <c r="K32" s="45"/>
      <c r="L32" s="40"/>
      <c r="M32" s="76"/>
      <c r="N32" s="15" t="str">
        <f t="shared" si="1"/>
        <v/>
      </c>
      <c r="O32" s="163" t="str">
        <f t="shared" si="2"/>
        <v/>
      </c>
      <c r="P32" s="3"/>
      <c r="Q32" s="16" t="str">
        <f t="shared" si="3"/>
        <v/>
      </c>
      <c r="R32" s="21" t="str">
        <f>IF(D32="","",IF(VLOOKUP(D32,証券コード!$A$2:$C$9160,3,FALSE)="","",VLOOKUP(D32,証券コード!$A$2:$C$9160,3,FALSE)))</f>
        <v/>
      </c>
      <c r="S32" s="21"/>
      <c r="T32" s="3"/>
    </row>
    <row r="33" spans="1:20" x14ac:dyDescent="0.4">
      <c r="A33" s="21"/>
      <c r="B33" s="117"/>
      <c r="C33" s="40"/>
      <c r="D33" s="125"/>
      <c r="E33" s="23" t="str">
        <f>IFERROR(VLOOKUP(D33,証券コード!$A$2:$B$9160,2,FALSE),"")</f>
        <v/>
      </c>
      <c r="F33" s="76"/>
      <c r="G33" s="29"/>
      <c r="H33" s="33" t="str">
        <f t="shared" ref="H33:H96" si="5">IF(F33="","",F33*G33)</f>
        <v/>
      </c>
      <c r="I33" s="36"/>
      <c r="J33" s="44"/>
      <c r="K33" s="45"/>
      <c r="L33" s="40"/>
      <c r="M33" s="76"/>
      <c r="N33" s="15" t="str">
        <f t="shared" si="1"/>
        <v/>
      </c>
      <c r="O33" s="163" t="str">
        <f t="shared" si="2"/>
        <v/>
      </c>
      <c r="P33" s="3"/>
      <c r="Q33" s="16" t="str">
        <f t="shared" si="3"/>
        <v/>
      </c>
      <c r="R33" s="21" t="str">
        <f>IF(D33="","",IF(VLOOKUP(D33,証券コード!$A$2:$C$9160,3,FALSE)="","",VLOOKUP(D33,証券コード!$A$2:$C$9160,3,FALSE)))</f>
        <v/>
      </c>
      <c r="S33" s="21"/>
      <c r="T33" s="3"/>
    </row>
    <row r="34" spans="1:20" x14ac:dyDescent="0.4">
      <c r="A34" s="21"/>
      <c r="B34" s="117"/>
      <c r="C34" s="40"/>
      <c r="D34" s="125"/>
      <c r="E34" s="23" t="str">
        <f>IFERROR(VLOOKUP(D34,証券コード!$A$2:$B$9160,2,FALSE),"")</f>
        <v/>
      </c>
      <c r="F34" s="76"/>
      <c r="G34" s="29"/>
      <c r="H34" s="33" t="str">
        <f t="shared" si="5"/>
        <v/>
      </c>
      <c r="I34" s="36"/>
      <c r="J34" s="44"/>
      <c r="K34" s="45"/>
      <c r="L34" s="40"/>
      <c r="M34" s="76"/>
      <c r="N34" s="15" t="str">
        <f t="shared" si="1"/>
        <v/>
      </c>
      <c r="O34" s="163" t="str">
        <f t="shared" si="2"/>
        <v/>
      </c>
      <c r="P34" s="3"/>
      <c r="Q34" s="16" t="str">
        <f t="shared" si="3"/>
        <v/>
      </c>
      <c r="R34" s="21" t="str">
        <f>IF(D34="","",IF(VLOOKUP(D34,証券コード!$A$2:$C$9160,3,FALSE)="","",VLOOKUP(D34,証券コード!$A$2:$C$9160,3,FALSE)))</f>
        <v/>
      </c>
      <c r="S34" s="21"/>
      <c r="T34" s="3"/>
    </row>
    <row r="35" spans="1:20" x14ac:dyDescent="0.4">
      <c r="A35" s="21"/>
      <c r="B35" s="117"/>
      <c r="C35" s="40"/>
      <c r="D35" s="125"/>
      <c r="E35" s="23" t="str">
        <f>IFERROR(VLOOKUP(D35,証券コード!$A$2:$B$9160,2,FALSE),"")</f>
        <v/>
      </c>
      <c r="F35" s="76"/>
      <c r="G35" s="29"/>
      <c r="H35" s="33" t="str">
        <f t="shared" si="5"/>
        <v/>
      </c>
      <c r="I35" s="36"/>
      <c r="J35" s="44"/>
      <c r="K35" s="45"/>
      <c r="L35" s="40"/>
      <c r="M35" s="76"/>
      <c r="N35" s="15" t="str">
        <f t="shared" si="1"/>
        <v/>
      </c>
      <c r="O35" s="163" t="str">
        <f t="shared" si="2"/>
        <v/>
      </c>
      <c r="P35" s="3"/>
      <c r="Q35" s="16" t="str">
        <f t="shared" si="3"/>
        <v/>
      </c>
      <c r="R35" s="21" t="str">
        <f>IF(D35="","",IF(VLOOKUP(D35,証券コード!$A$2:$C$9160,3,FALSE)="","",VLOOKUP(D35,証券コード!$A$2:$C$9160,3,FALSE)))</f>
        <v/>
      </c>
      <c r="S35" s="21"/>
      <c r="T35" s="3"/>
    </row>
    <row r="36" spans="1:20" x14ac:dyDescent="0.4">
      <c r="A36" s="21"/>
      <c r="B36" s="117"/>
      <c r="C36" s="40"/>
      <c r="D36" s="125"/>
      <c r="E36" s="23" t="str">
        <f>IFERROR(VLOOKUP(D36,証券コード!$A$2:$B$9160,2,FALSE),"")</f>
        <v/>
      </c>
      <c r="F36" s="76"/>
      <c r="G36" s="29"/>
      <c r="H36" s="33" t="str">
        <f t="shared" si="5"/>
        <v/>
      </c>
      <c r="I36" s="36"/>
      <c r="J36" s="44"/>
      <c r="K36" s="45"/>
      <c r="L36" s="40"/>
      <c r="M36" s="76"/>
      <c r="N36" s="15" t="str">
        <f t="shared" si="1"/>
        <v/>
      </c>
      <c r="O36" s="163" t="str">
        <f t="shared" si="2"/>
        <v/>
      </c>
      <c r="P36" s="3"/>
      <c r="Q36" s="16" t="str">
        <f t="shared" si="3"/>
        <v/>
      </c>
      <c r="R36" s="21" t="str">
        <f>IF(D36="","",IF(VLOOKUP(D36,証券コード!$A$2:$C$9160,3,FALSE)="","",VLOOKUP(D36,証券コード!$A$2:$C$9160,3,FALSE)))</f>
        <v/>
      </c>
      <c r="S36" s="21"/>
      <c r="T36" s="3"/>
    </row>
    <row r="37" spans="1:20" x14ac:dyDescent="0.4">
      <c r="A37" s="21"/>
      <c r="B37" s="117"/>
      <c r="C37" s="40"/>
      <c r="D37" s="125"/>
      <c r="E37" s="23" t="str">
        <f>IFERROR(VLOOKUP(D37,証券コード!$A$2:$B$9160,2,FALSE),"")</f>
        <v/>
      </c>
      <c r="F37" s="76"/>
      <c r="G37" s="29"/>
      <c r="H37" s="33" t="str">
        <f t="shared" si="5"/>
        <v/>
      </c>
      <c r="I37" s="36"/>
      <c r="J37" s="44"/>
      <c r="K37" s="45"/>
      <c r="L37" s="40"/>
      <c r="M37" s="76"/>
      <c r="N37" s="15" t="str">
        <f t="shared" si="1"/>
        <v/>
      </c>
      <c r="O37" s="163" t="str">
        <f t="shared" si="2"/>
        <v/>
      </c>
      <c r="P37" s="3"/>
      <c r="Q37" s="16" t="str">
        <f t="shared" si="3"/>
        <v/>
      </c>
      <c r="R37" s="21" t="str">
        <f>IF(D37="","",IF(VLOOKUP(D37,証券コード!$A$2:$C$9160,3,FALSE)="","",VLOOKUP(D37,証券コード!$A$2:$C$9160,3,FALSE)))</f>
        <v/>
      </c>
      <c r="S37" s="21"/>
      <c r="T37" s="3"/>
    </row>
    <row r="38" spans="1:20" x14ac:dyDescent="0.4">
      <c r="A38" s="21"/>
      <c r="B38" s="117"/>
      <c r="C38" s="40"/>
      <c r="D38" s="125"/>
      <c r="E38" s="23" t="str">
        <f>IFERROR(VLOOKUP(D38,証券コード!$A$2:$B$9160,2,FALSE),"")</f>
        <v/>
      </c>
      <c r="F38" s="76"/>
      <c r="G38" s="29"/>
      <c r="H38" s="33" t="str">
        <f t="shared" si="5"/>
        <v/>
      </c>
      <c r="I38" s="36"/>
      <c r="J38" s="44"/>
      <c r="K38" s="45"/>
      <c r="L38" s="40"/>
      <c r="M38" s="76"/>
      <c r="N38" s="15" t="str">
        <f t="shared" si="1"/>
        <v/>
      </c>
      <c r="O38" s="163" t="str">
        <f t="shared" si="2"/>
        <v/>
      </c>
      <c r="P38" s="3"/>
      <c r="Q38" s="16" t="str">
        <f t="shared" si="3"/>
        <v/>
      </c>
      <c r="R38" s="21" t="str">
        <f>IF(D38="","",IF(VLOOKUP(D38,証券コード!$A$2:$C$9160,3,FALSE)="","",VLOOKUP(D38,証券コード!$A$2:$C$9160,3,FALSE)))</f>
        <v/>
      </c>
      <c r="S38" s="21"/>
      <c r="T38" s="3"/>
    </row>
    <row r="39" spans="1:20" x14ac:dyDescent="0.4">
      <c r="A39" s="21"/>
      <c r="B39" s="117"/>
      <c r="C39" s="40"/>
      <c r="D39" s="125"/>
      <c r="E39" s="23" t="str">
        <f>IFERROR(VLOOKUP(D39,証券コード!$A$2:$B$9160,2,FALSE),"")</f>
        <v/>
      </c>
      <c r="F39" s="76"/>
      <c r="G39" s="29"/>
      <c r="H39" s="33" t="str">
        <f t="shared" si="5"/>
        <v/>
      </c>
      <c r="I39" s="36"/>
      <c r="J39" s="44"/>
      <c r="K39" s="45"/>
      <c r="L39" s="40"/>
      <c r="M39" s="76"/>
      <c r="N39" s="15" t="str">
        <f t="shared" si="1"/>
        <v/>
      </c>
      <c r="O39" s="163" t="str">
        <f t="shared" si="2"/>
        <v/>
      </c>
      <c r="P39" s="3"/>
      <c r="Q39" s="16" t="str">
        <f t="shared" si="3"/>
        <v/>
      </c>
      <c r="R39" s="21" t="str">
        <f>IF(D39="","",IF(VLOOKUP(D39,証券コード!$A$2:$C$9160,3,FALSE)="","",VLOOKUP(D39,証券コード!$A$2:$C$9160,3,FALSE)))</f>
        <v/>
      </c>
      <c r="S39" s="21"/>
      <c r="T39" s="3"/>
    </row>
    <row r="40" spans="1:20" x14ac:dyDescent="0.4">
      <c r="A40" s="21"/>
      <c r="B40" s="117"/>
      <c r="C40" s="40"/>
      <c r="D40" s="125"/>
      <c r="E40" s="23" t="str">
        <f>IFERROR(VLOOKUP(D40,証券コード!$A$2:$B$9160,2,FALSE),"")</f>
        <v/>
      </c>
      <c r="F40" s="76"/>
      <c r="G40" s="29"/>
      <c r="H40" s="33" t="str">
        <f t="shared" si="5"/>
        <v/>
      </c>
      <c r="I40" s="36"/>
      <c r="J40" s="44"/>
      <c r="K40" s="45"/>
      <c r="L40" s="40"/>
      <c r="M40" s="76"/>
      <c r="N40" s="15" t="str">
        <f t="shared" si="1"/>
        <v/>
      </c>
      <c r="O40" s="163" t="str">
        <f t="shared" si="2"/>
        <v/>
      </c>
      <c r="P40" s="3"/>
      <c r="Q40" s="16" t="str">
        <f t="shared" si="3"/>
        <v/>
      </c>
      <c r="R40" s="21" t="str">
        <f>IF(D40="","",IF(VLOOKUP(D40,証券コード!$A$2:$C$9160,3,FALSE)="","",VLOOKUP(D40,証券コード!$A$2:$C$9160,3,FALSE)))</f>
        <v/>
      </c>
      <c r="S40" s="21"/>
      <c r="T40" s="3"/>
    </row>
    <row r="41" spans="1:20" x14ac:dyDescent="0.4">
      <c r="A41" s="21"/>
      <c r="B41" s="117"/>
      <c r="C41" s="40"/>
      <c r="D41" s="125"/>
      <c r="E41" s="23" t="str">
        <f>IFERROR(VLOOKUP(D41,証券コード!$A$2:$B$9160,2,FALSE),"")</f>
        <v/>
      </c>
      <c r="F41" s="76"/>
      <c r="G41" s="29"/>
      <c r="H41" s="33" t="str">
        <f t="shared" si="5"/>
        <v/>
      </c>
      <c r="I41" s="36"/>
      <c r="J41" s="44"/>
      <c r="K41" s="45"/>
      <c r="L41" s="40"/>
      <c r="M41" s="76"/>
      <c r="N41" s="15" t="str">
        <f t="shared" si="1"/>
        <v/>
      </c>
      <c r="O41" s="163" t="str">
        <f t="shared" si="2"/>
        <v/>
      </c>
      <c r="P41" s="3"/>
      <c r="Q41" s="16" t="str">
        <f t="shared" si="3"/>
        <v/>
      </c>
      <c r="R41" s="21" t="str">
        <f>IF(D41="","",IF(VLOOKUP(D41,証券コード!$A$2:$C$9160,3,FALSE)="","",VLOOKUP(D41,証券コード!$A$2:$C$9160,3,FALSE)))</f>
        <v/>
      </c>
      <c r="S41" s="21"/>
      <c r="T41" s="3"/>
    </row>
    <row r="42" spans="1:20" x14ac:dyDescent="0.4">
      <c r="A42" s="21"/>
      <c r="B42" s="117"/>
      <c r="C42" s="40"/>
      <c r="D42" s="125"/>
      <c r="E42" s="23" t="str">
        <f>IFERROR(VLOOKUP(D42,証券コード!$A$2:$B$9160,2,FALSE),"")</f>
        <v/>
      </c>
      <c r="F42" s="76"/>
      <c r="G42" s="29"/>
      <c r="H42" s="33" t="str">
        <f t="shared" si="5"/>
        <v/>
      </c>
      <c r="I42" s="36"/>
      <c r="J42" s="44"/>
      <c r="K42" s="45"/>
      <c r="L42" s="40"/>
      <c r="M42" s="76"/>
      <c r="N42" s="15" t="str">
        <f t="shared" si="1"/>
        <v/>
      </c>
      <c r="O42" s="163" t="str">
        <f t="shared" si="2"/>
        <v/>
      </c>
      <c r="P42" s="3"/>
      <c r="Q42" s="16" t="str">
        <f t="shared" si="3"/>
        <v/>
      </c>
      <c r="R42" s="21" t="str">
        <f>IF(D42="","",IF(VLOOKUP(D42,証券コード!$A$2:$C$9160,3,FALSE)="","",VLOOKUP(D42,証券コード!$A$2:$C$9160,3,FALSE)))</f>
        <v/>
      </c>
      <c r="S42" s="21"/>
      <c r="T42" s="3"/>
    </row>
    <row r="43" spans="1:20" x14ac:dyDescent="0.4">
      <c r="A43" s="21"/>
      <c r="B43" s="117"/>
      <c r="C43" s="40"/>
      <c r="D43" s="125"/>
      <c r="E43" s="23" t="str">
        <f>IFERROR(VLOOKUP(D43,証券コード!$A$2:$B$9160,2,FALSE),"")</f>
        <v/>
      </c>
      <c r="F43" s="76"/>
      <c r="G43" s="29"/>
      <c r="H43" s="33" t="str">
        <f t="shared" si="5"/>
        <v/>
      </c>
      <c r="I43" s="36"/>
      <c r="J43" s="44"/>
      <c r="K43" s="45"/>
      <c r="L43" s="40"/>
      <c r="M43" s="76"/>
      <c r="N43" s="15" t="str">
        <f t="shared" si="1"/>
        <v/>
      </c>
      <c r="O43" s="163" t="str">
        <f t="shared" si="2"/>
        <v/>
      </c>
      <c r="P43" s="3"/>
      <c r="Q43" s="16" t="str">
        <f t="shared" si="3"/>
        <v/>
      </c>
      <c r="R43" s="21" t="str">
        <f>IF(D43="","",IF(VLOOKUP(D43,証券コード!$A$2:$C$9160,3,FALSE)="","",VLOOKUP(D43,証券コード!$A$2:$C$9160,3,FALSE)))</f>
        <v/>
      </c>
      <c r="S43" s="21"/>
      <c r="T43" s="3"/>
    </row>
    <row r="44" spans="1:20" x14ac:dyDescent="0.4">
      <c r="A44" s="21"/>
      <c r="B44" s="117"/>
      <c r="C44" s="40"/>
      <c r="D44" s="125"/>
      <c r="E44" s="23" t="str">
        <f>IFERROR(VLOOKUP(D44,証券コード!$A$2:$B$9160,2,FALSE),"")</f>
        <v/>
      </c>
      <c r="F44" s="76"/>
      <c r="G44" s="29"/>
      <c r="H44" s="33" t="str">
        <f t="shared" si="5"/>
        <v/>
      </c>
      <c r="I44" s="36"/>
      <c r="J44" s="44"/>
      <c r="K44" s="45"/>
      <c r="L44" s="40"/>
      <c r="M44" s="76"/>
      <c r="N44" s="15" t="str">
        <f t="shared" si="1"/>
        <v/>
      </c>
      <c r="O44" s="163" t="str">
        <f t="shared" si="2"/>
        <v/>
      </c>
      <c r="P44" s="3"/>
      <c r="Q44" s="16" t="str">
        <f t="shared" si="3"/>
        <v/>
      </c>
      <c r="R44" s="21" t="str">
        <f>IF(D44="","",IF(VLOOKUP(D44,証券コード!$A$2:$C$9160,3,FALSE)="","",VLOOKUP(D44,証券コード!$A$2:$C$9160,3,FALSE)))</f>
        <v/>
      </c>
      <c r="S44" s="21"/>
      <c r="T44" s="3"/>
    </row>
    <row r="45" spans="1:20" x14ac:dyDescent="0.4">
      <c r="A45" s="21"/>
      <c r="B45" s="117"/>
      <c r="C45" s="40"/>
      <c r="D45" s="125"/>
      <c r="E45" s="23" t="str">
        <f>IFERROR(VLOOKUP(D45,証券コード!$A$2:$B$9160,2,FALSE),"")</f>
        <v/>
      </c>
      <c r="F45" s="76"/>
      <c r="G45" s="29"/>
      <c r="H45" s="33" t="str">
        <f t="shared" si="5"/>
        <v/>
      </c>
      <c r="I45" s="36"/>
      <c r="J45" s="44"/>
      <c r="K45" s="45"/>
      <c r="L45" s="40"/>
      <c r="M45" s="76"/>
      <c r="N45" s="15" t="str">
        <f t="shared" si="1"/>
        <v/>
      </c>
      <c r="O45" s="163" t="str">
        <f t="shared" si="2"/>
        <v/>
      </c>
      <c r="P45" s="3"/>
      <c r="Q45" s="16" t="str">
        <f t="shared" si="3"/>
        <v/>
      </c>
      <c r="R45" s="21" t="str">
        <f>IF(D45="","",IF(VLOOKUP(D45,証券コード!$A$2:$C$9160,3,FALSE)="","",VLOOKUP(D45,証券コード!$A$2:$C$9160,3,FALSE)))</f>
        <v/>
      </c>
      <c r="S45" s="21"/>
      <c r="T45" s="3"/>
    </row>
    <row r="46" spans="1:20" x14ac:dyDescent="0.4">
      <c r="A46" s="21"/>
      <c r="B46" s="117"/>
      <c r="C46" s="40"/>
      <c r="D46" s="125"/>
      <c r="E46" s="23" t="str">
        <f>IFERROR(VLOOKUP(D46,証券コード!$A$2:$B$9160,2,FALSE),"")</f>
        <v/>
      </c>
      <c r="F46" s="76"/>
      <c r="G46" s="29"/>
      <c r="H46" s="33" t="str">
        <f t="shared" si="5"/>
        <v/>
      </c>
      <c r="I46" s="36"/>
      <c r="J46" s="44"/>
      <c r="K46" s="45"/>
      <c r="L46" s="40"/>
      <c r="M46" s="76"/>
      <c r="N46" s="15" t="str">
        <f t="shared" si="1"/>
        <v/>
      </c>
      <c r="O46" s="163" t="str">
        <f t="shared" si="2"/>
        <v/>
      </c>
      <c r="P46" s="3"/>
      <c r="Q46" s="16" t="str">
        <f t="shared" si="3"/>
        <v/>
      </c>
      <c r="R46" s="21" t="str">
        <f>IF(D46="","",IF(VLOOKUP(D46,証券コード!$A$2:$C$9160,3,FALSE)="","",VLOOKUP(D46,証券コード!$A$2:$C$9160,3,FALSE)))</f>
        <v/>
      </c>
      <c r="S46" s="21"/>
      <c r="T46" s="3"/>
    </row>
    <row r="47" spans="1:20" x14ac:dyDescent="0.4">
      <c r="A47" s="21"/>
      <c r="B47" s="117"/>
      <c r="C47" s="40"/>
      <c r="D47" s="125"/>
      <c r="E47" s="23" t="str">
        <f>IFERROR(VLOOKUP(D47,証券コード!$A$2:$B$9160,2,FALSE),"")</f>
        <v/>
      </c>
      <c r="F47" s="76"/>
      <c r="G47" s="29"/>
      <c r="H47" s="33" t="str">
        <f t="shared" si="5"/>
        <v/>
      </c>
      <c r="I47" s="36"/>
      <c r="J47" s="44"/>
      <c r="K47" s="45"/>
      <c r="L47" s="40"/>
      <c r="M47" s="76"/>
      <c r="N47" s="15" t="str">
        <f t="shared" si="1"/>
        <v/>
      </c>
      <c r="O47" s="163" t="str">
        <f t="shared" si="2"/>
        <v/>
      </c>
      <c r="P47" s="3"/>
      <c r="Q47" s="16" t="str">
        <f t="shared" si="3"/>
        <v/>
      </c>
      <c r="R47" s="21" t="str">
        <f>IF(D47="","",IF(VLOOKUP(D47,証券コード!$A$2:$C$9160,3,FALSE)="","",VLOOKUP(D47,証券コード!$A$2:$C$9160,3,FALSE)))</f>
        <v/>
      </c>
      <c r="S47" s="21"/>
      <c r="T47" s="3"/>
    </row>
    <row r="48" spans="1:20" x14ac:dyDescent="0.4">
      <c r="A48" s="21"/>
      <c r="B48" s="117"/>
      <c r="C48" s="40"/>
      <c r="D48" s="125"/>
      <c r="E48" s="23" t="str">
        <f>IFERROR(VLOOKUP(D48,証券コード!$A$2:$B$9160,2,FALSE),"")</f>
        <v/>
      </c>
      <c r="F48" s="76"/>
      <c r="G48" s="29"/>
      <c r="H48" s="33" t="str">
        <f t="shared" si="5"/>
        <v/>
      </c>
      <c r="I48" s="36"/>
      <c r="J48" s="44"/>
      <c r="K48" s="45"/>
      <c r="L48" s="40"/>
      <c r="M48" s="76"/>
      <c r="N48" s="15" t="str">
        <f t="shared" si="1"/>
        <v/>
      </c>
      <c r="O48" s="163" t="str">
        <f t="shared" si="2"/>
        <v/>
      </c>
      <c r="P48" s="3"/>
      <c r="Q48" s="16" t="str">
        <f t="shared" si="3"/>
        <v/>
      </c>
      <c r="R48" s="21" t="str">
        <f>IF(D48="","",IF(VLOOKUP(D48,証券コード!$A$2:$C$9160,3,FALSE)="","",VLOOKUP(D48,証券コード!$A$2:$C$9160,3,FALSE)))</f>
        <v/>
      </c>
      <c r="S48" s="21"/>
      <c r="T48" s="3"/>
    </row>
    <row r="49" spans="1:20" x14ac:dyDescent="0.4">
      <c r="A49" s="21"/>
      <c r="B49" s="117"/>
      <c r="C49" s="40"/>
      <c r="D49" s="125"/>
      <c r="E49" s="23" t="str">
        <f>IFERROR(VLOOKUP(D49,証券コード!$A$2:$B$9160,2,FALSE),"")</f>
        <v/>
      </c>
      <c r="F49" s="76"/>
      <c r="G49" s="29"/>
      <c r="H49" s="33" t="str">
        <f t="shared" si="5"/>
        <v/>
      </c>
      <c r="I49" s="36"/>
      <c r="J49" s="44"/>
      <c r="K49" s="45"/>
      <c r="L49" s="40"/>
      <c r="M49" s="76"/>
      <c r="N49" s="15" t="str">
        <f t="shared" si="1"/>
        <v/>
      </c>
      <c r="O49" s="163" t="str">
        <f t="shared" si="2"/>
        <v/>
      </c>
      <c r="P49" s="3"/>
      <c r="Q49" s="16" t="str">
        <f t="shared" si="3"/>
        <v/>
      </c>
      <c r="R49" s="21" t="str">
        <f>IF(D49="","",IF(VLOOKUP(D49,証券コード!$A$2:$C$9160,3,FALSE)="","",VLOOKUP(D49,証券コード!$A$2:$C$9160,3,FALSE)))</f>
        <v/>
      </c>
      <c r="S49" s="21"/>
      <c r="T49" s="3"/>
    </row>
    <row r="50" spans="1:20" x14ac:dyDescent="0.4">
      <c r="A50" s="21"/>
      <c r="B50" s="117"/>
      <c r="C50" s="40"/>
      <c r="D50" s="125"/>
      <c r="E50" s="23" t="str">
        <f>IFERROR(VLOOKUP(D50,証券コード!$A$2:$B$9160,2,FALSE),"")</f>
        <v/>
      </c>
      <c r="F50" s="76"/>
      <c r="G50" s="29"/>
      <c r="H50" s="33" t="str">
        <f t="shared" si="5"/>
        <v/>
      </c>
      <c r="I50" s="36"/>
      <c r="J50" s="44"/>
      <c r="K50" s="45"/>
      <c r="L50" s="40"/>
      <c r="M50" s="76"/>
      <c r="N50" s="15" t="str">
        <f t="shared" si="1"/>
        <v/>
      </c>
      <c r="O50" s="163" t="str">
        <f t="shared" si="2"/>
        <v/>
      </c>
      <c r="P50" s="3"/>
      <c r="Q50" s="16" t="str">
        <f t="shared" si="3"/>
        <v/>
      </c>
      <c r="R50" s="21" t="str">
        <f>IF(D50="","",IF(VLOOKUP(D50,証券コード!$A$2:$C$9160,3,FALSE)="","",VLOOKUP(D50,証券コード!$A$2:$C$9160,3,FALSE)))</f>
        <v/>
      </c>
      <c r="S50" s="21"/>
      <c r="T50" s="3"/>
    </row>
    <row r="51" spans="1:20" x14ac:dyDescent="0.4">
      <c r="A51" s="21"/>
      <c r="B51" s="117"/>
      <c r="C51" s="40"/>
      <c r="D51" s="125"/>
      <c r="E51" s="23" t="str">
        <f>IFERROR(VLOOKUP(D51,証券コード!$A$2:$B$9160,2,FALSE),"")</f>
        <v/>
      </c>
      <c r="F51" s="76"/>
      <c r="G51" s="29"/>
      <c r="H51" s="33" t="str">
        <f t="shared" si="5"/>
        <v/>
      </c>
      <c r="I51" s="36"/>
      <c r="J51" s="44"/>
      <c r="K51" s="45"/>
      <c r="L51" s="40"/>
      <c r="M51" s="76"/>
      <c r="N51" s="15" t="str">
        <f t="shared" si="1"/>
        <v/>
      </c>
      <c r="O51" s="163" t="str">
        <f t="shared" si="2"/>
        <v/>
      </c>
      <c r="P51" s="3"/>
      <c r="Q51" s="16" t="str">
        <f t="shared" si="3"/>
        <v/>
      </c>
      <c r="R51" s="21" t="str">
        <f>IF(D51="","",IF(VLOOKUP(D51,証券コード!$A$2:$C$9160,3,FALSE)="","",VLOOKUP(D51,証券コード!$A$2:$C$9160,3,FALSE)))</f>
        <v/>
      </c>
      <c r="S51" s="21"/>
      <c r="T51" s="3"/>
    </row>
    <row r="52" spans="1:20" x14ac:dyDescent="0.4">
      <c r="A52" s="21"/>
      <c r="B52" s="117"/>
      <c r="C52" s="40"/>
      <c r="D52" s="125"/>
      <c r="E52" s="23" t="str">
        <f>IFERROR(VLOOKUP(D52,証券コード!$A$2:$B$9160,2,FALSE),"")</f>
        <v/>
      </c>
      <c r="F52" s="76"/>
      <c r="G52" s="29"/>
      <c r="H52" s="33" t="str">
        <f t="shared" si="5"/>
        <v/>
      </c>
      <c r="I52" s="36"/>
      <c r="J52" s="44"/>
      <c r="K52" s="45"/>
      <c r="L52" s="40"/>
      <c r="M52" s="76"/>
      <c r="N52" s="15" t="str">
        <f t="shared" si="1"/>
        <v/>
      </c>
      <c r="O52" s="163" t="str">
        <f t="shared" si="2"/>
        <v/>
      </c>
      <c r="P52" s="3"/>
      <c r="Q52" s="16" t="str">
        <f t="shared" si="3"/>
        <v/>
      </c>
      <c r="R52" s="21" t="str">
        <f>IF(D52="","",IF(VLOOKUP(D52,証券コード!$A$2:$C$9160,3,FALSE)="","",VLOOKUP(D52,証券コード!$A$2:$C$9160,3,FALSE)))</f>
        <v/>
      </c>
      <c r="S52" s="21"/>
      <c r="T52" s="3"/>
    </row>
    <row r="53" spans="1:20" x14ac:dyDescent="0.4">
      <c r="A53" s="21"/>
      <c r="B53" s="117"/>
      <c r="C53" s="40"/>
      <c r="D53" s="125"/>
      <c r="E53" s="23" t="str">
        <f>IFERROR(VLOOKUP(D53,証券コード!$A$2:$B$9160,2,FALSE),"")</f>
        <v/>
      </c>
      <c r="F53" s="76"/>
      <c r="G53" s="29"/>
      <c r="H53" s="33" t="str">
        <f t="shared" si="5"/>
        <v/>
      </c>
      <c r="I53" s="36"/>
      <c r="J53" s="44"/>
      <c r="K53" s="45"/>
      <c r="L53" s="40"/>
      <c r="M53" s="76"/>
      <c r="N53" s="15" t="str">
        <f t="shared" si="1"/>
        <v/>
      </c>
      <c r="O53" s="163" t="str">
        <f t="shared" si="2"/>
        <v/>
      </c>
      <c r="P53" s="3"/>
      <c r="Q53" s="16" t="str">
        <f t="shared" si="3"/>
        <v/>
      </c>
      <c r="R53" s="21" t="str">
        <f>IF(D53="","",IF(VLOOKUP(D53,証券コード!$A$2:$C$9160,3,FALSE)="","",VLOOKUP(D53,証券コード!$A$2:$C$9160,3,FALSE)))</f>
        <v/>
      </c>
      <c r="S53" s="21"/>
      <c r="T53" s="3"/>
    </row>
    <row r="54" spans="1:20" x14ac:dyDescent="0.4">
      <c r="A54" s="21"/>
      <c r="B54" s="117"/>
      <c r="C54" s="40"/>
      <c r="D54" s="125"/>
      <c r="E54" s="23" t="str">
        <f>IFERROR(VLOOKUP(D54,証券コード!$A$2:$B$9160,2,FALSE),"")</f>
        <v/>
      </c>
      <c r="F54" s="76"/>
      <c r="G54" s="29"/>
      <c r="H54" s="33" t="str">
        <f t="shared" si="5"/>
        <v/>
      </c>
      <c r="I54" s="36"/>
      <c r="J54" s="44"/>
      <c r="K54" s="45"/>
      <c r="L54" s="40"/>
      <c r="M54" s="76"/>
      <c r="N54" s="15" t="str">
        <f t="shared" si="1"/>
        <v/>
      </c>
      <c r="O54" s="163" t="str">
        <f t="shared" si="2"/>
        <v/>
      </c>
      <c r="P54" s="3"/>
      <c r="Q54" s="16" t="str">
        <f t="shared" si="3"/>
        <v/>
      </c>
      <c r="R54" s="21" t="str">
        <f>IF(D54="","",IF(VLOOKUP(D54,証券コード!$A$2:$C$9160,3,FALSE)="","",VLOOKUP(D54,証券コード!$A$2:$C$9160,3,FALSE)))</f>
        <v/>
      </c>
      <c r="S54" s="21"/>
      <c r="T54" s="3"/>
    </row>
    <row r="55" spans="1:20" x14ac:dyDescent="0.4">
      <c r="A55" s="21"/>
      <c r="B55" s="117"/>
      <c r="C55" s="40"/>
      <c r="D55" s="125"/>
      <c r="E55" s="23" t="str">
        <f>IFERROR(VLOOKUP(D55,証券コード!$A$2:$B$9160,2,FALSE),"")</f>
        <v/>
      </c>
      <c r="F55" s="76"/>
      <c r="G55" s="29"/>
      <c r="H55" s="33" t="str">
        <f t="shared" si="5"/>
        <v/>
      </c>
      <c r="I55" s="36"/>
      <c r="J55" s="44"/>
      <c r="K55" s="45"/>
      <c r="L55" s="40"/>
      <c r="M55" s="76"/>
      <c r="N55" s="15" t="str">
        <f t="shared" si="1"/>
        <v/>
      </c>
      <c r="O55" s="163" t="str">
        <f t="shared" si="2"/>
        <v/>
      </c>
      <c r="P55" s="3"/>
      <c r="Q55" s="16" t="str">
        <f t="shared" si="3"/>
        <v/>
      </c>
      <c r="R55" s="21" t="str">
        <f>IF(D55="","",IF(VLOOKUP(D55,証券コード!$A$2:$C$9160,3,FALSE)="","",VLOOKUP(D55,証券コード!$A$2:$C$9160,3,FALSE)))</f>
        <v/>
      </c>
      <c r="S55" s="21"/>
      <c r="T55" s="3"/>
    </row>
    <row r="56" spans="1:20" x14ac:dyDescent="0.4">
      <c r="A56" s="21"/>
      <c r="B56" s="117"/>
      <c r="C56" s="40"/>
      <c r="D56" s="125"/>
      <c r="E56" s="23" t="str">
        <f>IFERROR(VLOOKUP(D56,証券コード!$A$2:$B$9160,2,FALSE),"")</f>
        <v/>
      </c>
      <c r="F56" s="76"/>
      <c r="G56" s="29"/>
      <c r="H56" s="33" t="str">
        <f t="shared" si="5"/>
        <v/>
      </c>
      <c r="I56" s="36"/>
      <c r="J56" s="44"/>
      <c r="K56" s="45"/>
      <c r="L56" s="40"/>
      <c r="M56" s="76"/>
      <c r="N56" s="15" t="str">
        <f t="shared" si="1"/>
        <v/>
      </c>
      <c r="O56" s="163" t="str">
        <f t="shared" si="2"/>
        <v/>
      </c>
      <c r="P56" s="3"/>
      <c r="Q56" s="16" t="str">
        <f t="shared" si="3"/>
        <v/>
      </c>
      <c r="R56" s="21" t="str">
        <f>IF(D56="","",IF(VLOOKUP(D56,証券コード!$A$2:$C$9160,3,FALSE)="","",VLOOKUP(D56,証券コード!$A$2:$C$9160,3,FALSE)))</f>
        <v/>
      </c>
      <c r="S56" s="21"/>
      <c r="T56" s="3"/>
    </row>
    <row r="57" spans="1:20" x14ac:dyDescent="0.4">
      <c r="A57" s="21"/>
      <c r="B57" s="117"/>
      <c r="C57" s="40"/>
      <c r="D57" s="125"/>
      <c r="E57" s="23" t="str">
        <f>IFERROR(VLOOKUP(D57,証券コード!$A$2:$B$9160,2,FALSE),"")</f>
        <v/>
      </c>
      <c r="F57" s="76"/>
      <c r="G57" s="29"/>
      <c r="H57" s="33" t="str">
        <f t="shared" si="5"/>
        <v/>
      </c>
      <c r="I57" s="36"/>
      <c r="J57" s="44"/>
      <c r="K57" s="45"/>
      <c r="L57" s="40"/>
      <c r="M57" s="76"/>
      <c r="N57" s="15" t="str">
        <f t="shared" si="1"/>
        <v/>
      </c>
      <c r="O57" s="163" t="str">
        <f t="shared" si="2"/>
        <v/>
      </c>
      <c r="P57" s="3"/>
      <c r="Q57" s="16" t="str">
        <f t="shared" si="3"/>
        <v/>
      </c>
      <c r="R57" s="21" t="str">
        <f>IF(D57="","",IF(VLOOKUP(D57,証券コード!$A$2:$C$9160,3,FALSE)="","",VLOOKUP(D57,証券コード!$A$2:$C$9160,3,FALSE)))</f>
        <v/>
      </c>
      <c r="S57" s="21"/>
      <c r="T57" s="3"/>
    </row>
    <row r="58" spans="1:20" x14ac:dyDescent="0.4">
      <c r="A58" s="21"/>
      <c r="B58" s="117"/>
      <c r="C58" s="40"/>
      <c r="D58" s="125"/>
      <c r="E58" s="23" t="str">
        <f>IFERROR(VLOOKUP(D58,証券コード!$A$2:$B$9160,2,FALSE),"")</f>
        <v/>
      </c>
      <c r="F58" s="76"/>
      <c r="G58" s="29"/>
      <c r="H58" s="33" t="str">
        <f t="shared" si="5"/>
        <v/>
      </c>
      <c r="I58" s="36"/>
      <c r="J58" s="44"/>
      <c r="K58" s="45"/>
      <c r="L58" s="40"/>
      <c r="M58" s="76"/>
      <c r="N58" s="15" t="str">
        <f t="shared" si="1"/>
        <v/>
      </c>
      <c r="O58" s="163" t="str">
        <f t="shared" si="2"/>
        <v/>
      </c>
      <c r="P58" s="3"/>
      <c r="Q58" s="16" t="str">
        <f t="shared" si="3"/>
        <v/>
      </c>
      <c r="R58" s="21" t="str">
        <f>IF(D58="","",IF(VLOOKUP(D58,証券コード!$A$2:$C$9160,3,FALSE)="","",VLOOKUP(D58,証券コード!$A$2:$C$9160,3,FALSE)))</f>
        <v/>
      </c>
      <c r="S58" s="21"/>
      <c r="T58" s="3"/>
    </row>
    <row r="59" spans="1:20" x14ac:dyDescent="0.4">
      <c r="A59" s="21"/>
      <c r="B59" s="117"/>
      <c r="C59" s="40"/>
      <c r="D59" s="125"/>
      <c r="E59" s="23" t="str">
        <f>IFERROR(VLOOKUP(D59,証券コード!$A$2:$B$9160,2,FALSE),"")</f>
        <v/>
      </c>
      <c r="F59" s="76"/>
      <c r="G59" s="29"/>
      <c r="H59" s="33" t="str">
        <f t="shared" si="5"/>
        <v/>
      </c>
      <c r="I59" s="36"/>
      <c r="J59" s="44"/>
      <c r="K59" s="45"/>
      <c r="L59" s="40"/>
      <c r="M59" s="76"/>
      <c r="N59" s="15" t="str">
        <f t="shared" si="1"/>
        <v/>
      </c>
      <c r="O59" s="163" t="str">
        <f t="shared" si="2"/>
        <v/>
      </c>
      <c r="P59" s="3"/>
      <c r="Q59" s="16" t="str">
        <f t="shared" si="3"/>
        <v/>
      </c>
      <c r="R59" s="21" t="str">
        <f>IF(D59="","",IF(VLOOKUP(D59,証券コード!$A$2:$C$9160,3,FALSE)="","",VLOOKUP(D59,証券コード!$A$2:$C$9160,3,FALSE)))</f>
        <v/>
      </c>
      <c r="S59" s="21"/>
      <c r="T59" s="3"/>
    </row>
    <row r="60" spans="1:20" x14ac:dyDescent="0.4">
      <c r="A60" s="21"/>
      <c r="B60" s="117"/>
      <c r="C60" s="40"/>
      <c r="D60" s="125"/>
      <c r="E60" s="23" t="str">
        <f>IFERROR(VLOOKUP(D60,証券コード!$A$2:$B$9160,2,FALSE),"")</f>
        <v/>
      </c>
      <c r="F60" s="76"/>
      <c r="G60" s="29"/>
      <c r="H60" s="33" t="str">
        <f t="shared" si="5"/>
        <v/>
      </c>
      <c r="I60" s="36"/>
      <c r="J60" s="44"/>
      <c r="K60" s="45"/>
      <c r="L60" s="40"/>
      <c r="M60" s="76"/>
      <c r="N60" s="15" t="str">
        <f t="shared" si="1"/>
        <v/>
      </c>
      <c r="O60" s="163" t="str">
        <f t="shared" si="2"/>
        <v/>
      </c>
      <c r="P60" s="3"/>
      <c r="Q60" s="16" t="str">
        <f t="shared" si="3"/>
        <v/>
      </c>
      <c r="R60" s="21" t="str">
        <f>IF(D60="","",IF(VLOOKUP(D60,証券コード!$A$2:$C$9160,3,FALSE)="","",VLOOKUP(D60,証券コード!$A$2:$C$9160,3,FALSE)))</f>
        <v/>
      </c>
      <c r="S60" s="21"/>
      <c r="T60" s="3"/>
    </row>
    <row r="61" spans="1:20" x14ac:dyDescent="0.4">
      <c r="A61" s="21"/>
      <c r="B61" s="117"/>
      <c r="C61" s="40"/>
      <c r="D61" s="125"/>
      <c r="E61" s="23" t="str">
        <f>IFERROR(VLOOKUP(D61,証券コード!$A$2:$B$9160,2,FALSE),"")</f>
        <v/>
      </c>
      <c r="F61" s="76"/>
      <c r="G61" s="29"/>
      <c r="H61" s="33" t="str">
        <f t="shared" si="5"/>
        <v/>
      </c>
      <c r="I61" s="36"/>
      <c r="J61" s="44"/>
      <c r="K61" s="45"/>
      <c r="L61" s="40"/>
      <c r="M61" s="76"/>
      <c r="N61" s="15" t="str">
        <f t="shared" si="1"/>
        <v/>
      </c>
      <c r="O61" s="163" t="str">
        <f t="shared" si="2"/>
        <v/>
      </c>
      <c r="P61" s="3"/>
      <c r="Q61" s="16" t="str">
        <f t="shared" si="3"/>
        <v/>
      </c>
      <c r="R61" s="21" t="str">
        <f>IF(D61="","",IF(VLOOKUP(D61,証券コード!$A$2:$C$9160,3,FALSE)="","",VLOOKUP(D61,証券コード!$A$2:$C$9160,3,FALSE)))</f>
        <v/>
      </c>
      <c r="S61" s="21"/>
      <c r="T61" s="3"/>
    </row>
    <row r="62" spans="1:20" x14ac:dyDescent="0.4">
      <c r="A62" s="21"/>
      <c r="B62" s="117"/>
      <c r="C62" s="40"/>
      <c r="D62" s="125"/>
      <c r="E62" s="23" t="str">
        <f>IFERROR(VLOOKUP(D62,証券コード!$A$2:$B$9160,2,FALSE),"")</f>
        <v/>
      </c>
      <c r="F62" s="76"/>
      <c r="G62" s="29"/>
      <c r="H62" s="33" t="str">
        <f t="shared" si="5"/>
        <v/>
      </c>
      <c r="I62" s="36"/>
      <c r="J62" s="44"/>
      <c r="K62" s="45"/>
      <c r="L62" s="40"/>
      <c r="M62" s="76"/>
      <c r="N62" s="15" t="str">
        <f t="shared" si="1"/>
        <v/>
      </c>
      <c r="O62" s="163" t="str">
        <f t="shared" si="2"/>
        <v/>
      </c>
      <c r="P62" s="3"/>
      <c r="Q62" s="16" t="str">
        <f t="shared" si="3"/>
        <v/>
      </c>
      <c r="R62" s="21" t="str">
        <f>IF(D62="","",IF(VLOOKUP(D62,証券コード!$A$2:$C$9160,3,FALSE)="","",VLOOKUP(D62,証券コード!$A$2:$C$9160,3,FALSE)))</f>
        <v/>
      </c>
      <c r="S62" s="21"/>
      <c r="T62" s="3"/>
    </row>
    <row r="63" spans="1:20" x14ac:dyDescent="0.4">
      <c r="A63" s="21"/>
      <c r="B63" s="117"/>
      <c r="C63" s="40"/>
      <c r="D63" s="125"/>
      <c r="E63" s="23" t="str">
        <f>IFERROR(VLOOKUP(D63,証券コード!$A$2:$B$9160,2,FALSE),"")</f>
        <v/>
      </c>
      <c r="F63" s="76"/>
      <c r="G63" s="29"/>
      <c r="H63" s="33" t="str">
        <f t="shared" si="5"/>
        <v/>
      </c>
      <c r="I63" s="36"/>
      <c r="J63" s="44"/>
      <c r="K63" s="45"/>
      <c r="L63" s="40"/>
      <c r="M63" s="76"/>
      <c r="N63" s="15" t="str">
        <f t="shared" si="1"/>
        <v/>
      </c>
      <c r="O63" s="163" t="str">
        <f t="shared" si="2"/>
        <v/>
      </c>
      <c r="P63" s="3"/>
      <c r="Q63" s="16" t="str">
        <f t="shared" si="3"/>
        <v/>
      </c>
      <c r="R63" s="21" t="str">
        <f>IF(D63="","",IF(VLOOKUP(D63,証券コード!$A$2:$C$9160,3,FALSE)="","",VLOOKUP(D63,証券コード!$A$2:$C$9160,3,FALSE)))</f>
        <v/>
      </c>
      <c r="S63" s="21"/>
      <c r="T63" s="3"/>
    </row>
    <row r="64" spans="1:20" x14ac:dyDescent="0.4">
      <c r="A64" s="21"/>
      <c r="B64" s="117"/>
      <c r="C64" s="40"/>
      <c r="D64" s="125"/>
      <c r="E64" s="23" t="str">
        <f>IFERROR(VLOOKUP(D64,証券コード!$A$2:$B$9160,2,FALSE),"")</f>
        <v/>
      </c>
      <c r="F64" s="76"/>
      <c r="G64" s="29"/>
      <c r="H64" s="33" t="str">
        <f t="shared" si="5"/>
        <v/>
      </c>
      <c r="I64" s="36"/>
      <c r="J64" s="44"/>
      <c r="K64" s="45"/>
      <c r="L64" s="40"/>
      <c r="M64" s="76"/>
      <c r="N64" s="15" t="str">
        <f t="shared" si="1"/>
        <v/>
      </c>
      <c r="O64" s="163" t="str">
        <f t="shared" si="2"/>
        <v/>
      </c>
      <c r="P64" s="3"/>
      <c r="Q64" s="16" t="str">
        <f t="shared" si="3"/>
        <v/>
      </c>
      <c r="R64" s="21" t="str">
        <f>IF(D64="","",IF(VLOOKUP(D64,証券コード!$A$2:$C$9160,3,FALSE)="","",VLOOKUP(D64,証券コード!$A$2:$C$9160,3,FALSE)))</f>
        <v/>
      </c>
      <c r="S64" s="21"/>
      <c r="T64" s="3"/>
    </row>
    <row r="65" spans="1:20" x14ac:dyDescent="0.4">
      <c r="A65" s="21"/>
      <c r="B65" s="117"/>
      <c r="C65" s="40"/>
      <c r="D65" s="125"/>
      <c r="E65" s="23" t="str">
        <f>IFERROR(VLOOKUP(D65,証券コード!$A$2:$B$9160,2,FALSE),"")</f>
        <v/>
      </c>
      <c r="F65" s="76"/>
      <c r="G65" s="29"/>
      <c r="H65" s="33" t="str">
        <f t="shared" si="5"/>
        <v/>
      </c>
      <c r="I65" s="36"/>
      <c r="J65" s="44"/>
      <c r="K65" s="45"/>
      <c r="L65" s="40"/>
      <c r="M65" s="76"/>
      <c r="N65" s="15" t="str">
        <f t="shared" si="1"/>
        <v/>
      </c>
      <c r="O65" s="163" t="str">
        <f t="shared" si="2"/>
        <v/>
      </c>
      <c r="P65" s="3"/>
      <c r="Q65" s="16" t="str">
        <f t="shared" si="3"/>
        <v/>
      </c>
      <c r="R65" s="21" t="str">
        <f>IF(D65="","",IF(VLOOKUP(D65,証券コード!$A$2:$C$9160,3,FALSE)="","",VLOOKUP(D65,証券コード!$A$2:$C$9160,3,FALSE)))</f>
        <v/>
      </c>
      <c r="S65" s="21"/>
      <c r="T65" s="3"/>
    </row>
    <row r="66" spans="1:20" x14ac:dyDescent="0.4">
      <c r="A66" s="21"/>
      <c r="B66" s="117"/>
      <c r="C66" s="40"/>
      <c r="D66" s="125"/>
      <c r="E66" s="23" t="str">
        <f>IFERROR(VLOOKUP(D66,証券コード!$A$2:$B$9160,2,FALSE),"")</f>
        <v/>
      </c>
      <c r="F66" s="76"/>
      <c r="G66" s="29"/>
      <c r="H66" s="33" t="str">
        <f t="shared" si="5"/>
        <v/>
      </c>
      <c r="I66" s="36"/>
      <c r="J66" s="44"/>
      <c r="K66" s="45"/>
      <c r="L66" s="40"/>
      <c r="M66" s="76"/>
      <c r="N66" s="15" t="str">
        <f t="shared" ref="N66:N129" si="6">IF(M66="","",(M66-F66)*G66)</f>
        <v/>
      </c>
      <c r="O66" s="163" t="str">
        <f t="shared" ref="O66:O129" si="7">IF(M66="","",ROUNDDOWN((M66-F66)/F66,4))</f>
        <v/>
      </c>
      <c r="P66" s="3"/>
      <c r="Q66" s="16" t="str">
        <f t="shared" ref="Q66:Q129" si="8">IF(ISERROR(N66-P66),"",N66-I66-P66)</f>
        <v/>
      </c>
      <c r="R66" s="21" t="str">
        <f>IF(D66="","",IF(VLOOKUP(D66,証券コード!$A$2:$C$9160,3,FALSE)="","",VLOOKUP(D66,証券コード!$A$2:$C$9160,3,FALSE)))</f>
        <v/>
      </c>
      <c r="S66" s="21"/>
      <c r="T66" s="3"/>
    </row>
    <row r="67" spans="1:20" x14ac:dyDescent="0.4">
      <c r="A67" s="21"/>
      <c r="B67" s="117"/>
      <c r="C67" s="40"/>
      <c r="D67" s="125"/>
      <c r="E67" s="23" t="str">
        <f>IFERROR(VLOOKUP(D67,証券コード!$A$2:$B$9160,2,FALSE),"")</f>
        <v/>
      </c>
      <c r="F67" s="76"/>
      <c r="G67" s="29"/>
      <c r="H67" s="33" t="str">
        <f t="shared" si="5"/>
        <v/>
      </c>
      <c r="I67" s="36"/>
      <c r="J67" s="44"/>
      <c r="K67" s="45"/>
      <c r="L67" s="40"/>
      <c r="M67" s="76"/>
      <c r="N67" s="15" t="str">
        <f t="shared" si="6"/>
        <v/>
      </c>
      <c r="O67" s="163" t="str">
        <f t="shared" si="7"/>
        <v/>
      </c>
      <c r="P67" s="3"/>
      <c r="Q67" s="16" t="str">
        <f t="shared" si="8"/>
        <v/>
      </c>
      <c r="R67" s="21" t="str">
        <f>IF(D67="","",IF(VLOOKUP(D67,証券コード!$A$2:$C$9160,3,FALSE)="","",VLOOKUP(D67,証券コード!$A$2:$C$9160,3,FALSE)))</f>
        <v/>
      </c>
      <c r="S67" s="21"/>
      <c r="T67" s="3"/>
    </row>
    <row r="68" spans="1:20" x14ac:dyDescent="0.4">
      <c r="A68" s="21"/>
      <c r="B68" s="117"/>
      <c r="C68" s="40"/>
      <c r="D68" s="125"/>
      <c r="E68" s="23" t="str">
        <f>IFERROR(VLOOKUP(D68,証券コード!$A$2:$B$9160,2,FALSE),"")</f>
        <v/>
      </c>
      <c r="F68" s="76"/>
      <c r="G68" s="29"/>
      <c r="H68" s="33" t="str">
        <f t="shared" si="5"/>
        <v/>
      </c>
      <c r="I68" s="36"/>
      <c r="J68" s="44"/>
      <c r="K68" s="45"/>
      <c r="L68" s="40"/>
      <c r="M68" s="76"/>
      <c r="N68" s="15" t="str">
        <f t="shared" si="6"/>
        <v/>
      </c>
      <c r="O68" s="163" t="str">
        <f t="shared" si="7"/>
        <v/>
      </c>
      <c r="P68" s="3"/>
      <c r="Q68" s="16" t="str">
        <f t="shared" si="8"/>
        <v/>
      </c>
      <c r="R68" s="21" t="str">
        <f>IF(D68="","",IF(VLOOKUP(D68,証券コード!$A$2:$C$9160,3,FALSE)="","",VLOOKUP(D68,証券コード!$A$2:$C$9160,3,FALSE)))</f>
        <v/>
      </c>
      <c r="S68" s="21"/>
      <c r="T68" s="3"/>
    </row>
    <row r="69" spans="1:20" x14ac:dyDescent="0.4">
      <c r="A69" s="21"/>
      <c r="B69" s="117"/>
      <c r="C69" s="40"/>
      <c r="D69" s="125"/>
      <c r="E69" s="23" t="str">
        <f>IFERROR(VLOOKUP(D69,証券コード!$A$2:$B$9160,2,FALSE),"")</f>
        <v/>
      </c>
      <c r="F69" s="76"/>
      <c r="G69" s="29"/>
      <c r="H69" s="33" t="str">
        <f t="shared" si="5"/>
        <v/>
      </c>
      <c r="I69" s="36"/>
      <c r="J69" s="44"/>
      <c r="K69" s="45"/>
      <c r="L69" s="40"/>
      <c r="M69" s="76"/>
      <c r="N69" s="15" t="str">
        <f t="shared" si="6"/>
        <v/>
      </c>
      <c r="O69" s="163" t="str">
        <f t="shared" si="7"/>
        <v/>
      </c>
      <c r="P69" s="3"/>
      <c r="Q69" s="16" t="str">
        <f t="shared" si="8"/>
        <v/>
      </c>
      <c r="R69" s="21" t="str">
        <f>IF(D69="","",IF(VLOOKUP(D69,証券コード!$A$2:$C$9160,3,FALSE)="","",VLOOKUP(D69,証券コード!$A$2:$C$9160,3,FALSE)))</f>
        <v/>
      </c>
      <c r="S69" s="21"/>
      <c r="T69" s="3"/>
    </row>
    <row r="70" spans="1:20" x14ac:dyDescent="0.4">
      <c r="A70" s="21"/>
      <c r="B70" s="117"/>
      <c r="C70" s="40"/>
      <c r="D70" s="125"/>
      <c r="E70" s="23" t="str">
        <f>IFERROR(VLOOKUP(D70,証券コード!$A$2:$B$9160,2,FALSE),"")</f>
        <v/>
      </c>
      <c r="F70" s="76"/>
      <c r="G70" s="29"/>
      <c r="H70" s="33" t="str">
        <f t="shared" si="5"/>
        <v/>
      </c>
      <c r="I70" s="36"/>
      <c r="J70" s="44"/>
      <c r="K70" s="45"/>
      <c r="L70" s="40"/>
      <c r="M70" s="76"/>
      <c r="N70" s="15" t="str">
        <f t="shared" si="6"/>
        <v/>
      </c>
      <c r="O70" s="163" t="str">
        <f t="shared" si="7"/>
        <v/>
      </c>
      <c r="P70" s="3"/>
      <c r="Q70" s="16" t="str">
        <f t="shared" si="8"/>
        <v/>
      </c>
      <c r="R70" s="21" t="str">
        <f>IF(D70="","",IF(VLOOKUP(D70,証券コード!$A$2:$C$9160,3,FALSE)="","",VLOOKUP(D70,証券コード!$A$2:$C$9160,3,FALSE)))</f>
        <v/>
      </c>
      <c r="S70" s="21"/>
      <c r="T70" s="3"/>
    </row>
    <row r="71" spans="1:20" x14ac:dyDescent="0.4">
      <c r="A71" s="21"/>
      <c r="B71" s="117"/>
      <c r="C71" s="40"/>
      <c r="D71" s="125"/>
      <c r="E71" s="23" t="str">
        <f>IFERROR(VLOOKUP(D71,証券コード!$A$2:$B$9160,2,FALSE),"")</f>
        <v/>
      </c>
      <c r="F71" s="76"/>
      <c r="G71" s="29"/>
      <c r="H71" s="33" t="str">
        <f t="shared" si="5"/>
        <v/>
      </c>
      <c r="I71" s="36"/>
      <c r="J71" s="44"/>
      <c r="K71" s="45"/>
      <c r="L71" s="40"/>
      <c r="M71" s="76"/>
      <c r="N71" s="15" t="str">
        <f t="shared" si="6"/>
        <v/>
      </c>
      <c r="O71" s="163" t="str">
        <f t="shared" si="7"/>
        <v/>
      </c>
      <c r="P71" s="3"/>
      <c r="Q71" s="16" t="str">
        <f t="shared" si="8"/>
        <v/>
      </c>
      <c r="R71" s="21" t="str">
        <f>IF(D71="","",IF(VLOOKUP(D71,証券コード!$A$2:$C$9160,3,FALSE)="","",VLOOKUP(D71,証券コード!$A$2:$C$9160,3,FALSE)))</f>
        <v/>
      </c>
      <c r="S71" s="21"/>
      <c r="T71" s="3"/>
    </row>
    <row r="72" spans="1:20" x14ac:dyDescent="0.4">
      <c r="A72" s="21"/>
      <c r="B72" s="117"/>
      <c r="C72" s="40"/>
      <c r="D72" s="125"/>
      <c r="E72" s="23" t="str">
        <f>IFERROR(VLOOKUP(D72,証券コード!$A$2:$B$9160,2,FALSE),"")</f>
        <v/>
      </c>
      <c r="F72" s="76"/>
      <c r="G72" s="29"/>
      <c r="H72" s="33" t="str">
        <f t="shared" si="5"/>
        <v/>
      </c>
      <c r="I72" s="36"/>
      <c r="J72" s="44"/>
      <c r="K72" s="45"/>
      <c r="L72" s="40"/>
      <c r="M72" s="76"/>
      <c r="N72" s="15" t="str">
        <f t="shared" si="6"/>
        <v/>
      </c>
      <c r="O72" s="163" t="str">
        <f t="shared" si="7"/>
        <v/>
      </c>
      <c r="P72" s="3"/>
      <c r="Q72" s="16" t="str">
        <f t="shared" si="8"/>
        <v/>
      </c>
      <c r="R72" s="21" t="str">
        <f>IF(D72="","",IF(VLOOKUP(D72,証券コード!$A$2:$C$9160,3,FALSE)="","",VLOOKUP(D72,証券コード!$A$2:$C$9160,3,FALSE)))</f>
        <v/>
      </c>
      <c r="S72" s="21"/>
      <c r="T72" s="3"/>
    </row>
    <row r="73" spans="1:20" x14ac:dyDescent="0.4">
      <c r="A73" s="21"/>
      <c r="B73" s="117"/>
      <c r="C73" s="40"/>
      <c r="D73" s="125"/>
      <c r="E73" s="23" t="str">
        <f>IFERROR(VLOOKUP(D73,証券コード!$A$2:$B$9160,2,FALSE),"")</f>
        <v/>
      </c>
      <c r="F73" s="76"/>
      <c r="G73" s="29"/>
      <c r="H73" s="33" t="str">
        <f t="shared" si="5"/>
        <v/>
      </c>
      <c r="I73" s="36"/>
      <c r="J73" s="44"/>
      <c r="K73" s="45"/>
      <c r="L73" s="40"/>
      <c r="M73" s="76"/>
      <c r="N73" s="15" t="str">
        <f t="shared" si="6"/>
        <v/>
      </c>
      <c r="O73" s="163" t="str">
        <f t="shared" si="7"/>
        <v/>
      </c>
      <c r="P73" s="3"/>
      <c r="Q73" s="16" t="str">
        <f t="shared" si="8"/>
        <v/>
      </c>
      <c r="R73" s="21" t="str">
        <f>IF(D73="","",IF(VLOOKUP(D73,証券コード!$A$2:$C$9160,3,FALSE)="","",VLOOKUP(D73,証券コード!$A$2:$C$9160,3,FALSE)))</f>
        <v/>
      </c>
      <c r="S73" s="21"/>
      <c r="T73" s="3"/>
    </row>
    <row r="74" spans="1:20" x14ac:dyDescent="0.4">
      <c r="A74" s="21"/>
      <c r="B74" s="117"/>
      <c r="C74" s="40"/>
      <c r="D74" s="125"/>
      <c r="E74" s="23" t="str">
        <f>IFERROR(VLOOKUP(D74,証券コード!$A$2:$B$9160,2,FALSE),"")</f>
        <v/>
      </c>
      <c r="F74" s="76"/>
      <c r="G74" s="29"/>
      <c r="H74" s="33" t="str">
        <f t="shared" si="5"/>
        <v/>
      </c>
      <c r="I74" s="36"/>
      <c r="J74" s="44"/>
      <c r="K74" s="45"/>
      <c r="L74" s="40"/>
      <c r="M74" s="76"/>
      <c r="N74" s="15" t="str">
        <f t="shared" si="6"/>
        <v/>
      </c>
      <c r="O74" s="163" t="str">
        <f t="shared" si="7"/>
        <v/>
      </c>
      <c r="P74" s="3"/>
      <c r="Q74" s="16" t="str">
        <f t="shared" si="8"/>
        <v/>
      </c>
      <c r="R74" s="21" t="str">
        <f>IF(D74="","",IF(VLOOKUP(D74,証券コード!$A$2:$C$9160,3,FALSE)="","",VLOOKUP(D74,証券コード!$A$2:$C$9160,3,FALSE)))</f>
        <v/>
      </c>
      <c r="S74" s="21"/>
      <c r="T74" s="3"/>
    </row>
    <row r="75" spans="1:20" x14ac:dyDescent="0.4">
      <c r="A75" s="21"/>
      <c r="B75" s="117"/>
      <c r="C75" s="40"/>
      <c r="D75" s="125"/>
      <c r="E75" s="23" t="str">
        <f>IFERROR(VLOOKUP(D75,証券コード!$A$2:$B$9160,2,FALSE),"")</f>
        <v/>
      </c>
      <c r="F75" s="76"/>
      <c r="G75" s="29"/>
      <c r="H75" s="33" t="str">
        <f t="shared" si="5"/>
        <v/>
      </c>
      <c r="I75" s="36"/>
      <c r="J75" s="44"/>
      <c r="K75" s="45"/>
      <c r="L75" s="40"/>
      <c r="M75" s="76"/>
      <c r="N75" s="15" t="str">
        <f t="shared" si="6"/>
        <v/>
      </c>
      <c r="O75" s="163" t="str">
        <f t="shared" si="7"/>
        <v/>
      </c>
      <c r="P75" s="3"/>
      <c r="Q75" s="16" t="str">
        <f t="shared" si="8"/>
        <v/>
      </c>
      <c r="R75" s="21" t="str">
        <f>IF(D75="","",IF(VLOOKUP(D75,証券コード!$A$2:$C$9160,3,FALSE)="","",VLOOKUP(D75,証券コード!$A$2:$C$9160,3,FALSE)))</f>
        <v/>
      </c>
      <c r="S75" s="21"/>
      <c r="T75" s="3"/>
    </row>
    <row r="76" spans="1:20" x14ac:dyDescent="0.4">
      <c r="A76" s="21"/>
      <c r="B76" s="117"/>
      <c r="C76" s="40"/>
      <c r="D76" s="125"/>
      <c r="E76" s="23" t="str">
        <f>IFERROR(VLOOKUP(D76,証券コード!$A$2:$B$9160,2,FALSE),"")</f>
        <v/>
      </c>
      <c r="F76" s="76"/>
      <c r="G76" s="29"/>
      <c r="H76" s="33" t="str">
        <f t="shared" si="5"/>
        <v/>
      </c>
      <c r="I76" s="36"/>
      <c r="J76" s="44"/>
      <c r="K76" s="45"/>
      <c r="L76" s="40"/>
      <c r="M76" s="76"/>
      <c r="N76" s="15" t="str">
        <f t="shared" si="6"/>
        <v/>
      </c>
      <c r="O76" s="163" t="str">
        <f t="shared" si="7"/>
        <v/>
      </c>
      <c r="P76" s="3"/>
      <c r="Q76" s="16" t="str">
        <f t="shared" si="8"/>
        <v/>
      </c>
      <c r="R76" s="21" t="str">
        <f>IF(D76="","",IF(VLOOKUP(D76,証券コード!$A$2:$C$9160,3,FALSE)="","",VLOOKUP(D76,証券コード!$A$2:$C$9160,3,FALSE)))</f>
        <v/>
      </c>
      <c r="S76" s="21"/>
      <c r="T76" s="3"/>
    </row>
    <row r="77" spans="1:20" x14ac:dyDescent="0.4">
      <c r="A77" s="21"/>
      <c r="B77" s="117"/>
      <c r="C77" s="40"/>
      <c r="D77" s="125"/>
      <c r="E77" s="23" t="str">
        <f>IFERROR(VLOOKUP(D77,証券コード!$A$2:$B$9160,2,FALSE),"")</f>
        <v/>
      </c>
      <c r="F77" s="76"/>
      <c r="G77" s="29"/>
      <c r="H77" s="33" t="str">
        <f t="shared" si="5"/>
        <v/>
      </c>
      <c r="I77" s="36"/>
      <c r="J77" s="44"/>
      <c r="K77" s="45"/>
      <c r="L77" s="40"/>
      <c r="M77" s="76"/>
      <c r="N77" s="15" t="str">
        <f t="shared" si="6"/>
        <v/>
      </c>
      <c r="O77" s="163" t="str">
        <f t="shared" si="7"/>
        <v/>
      </c>
      <c r="P77" s="3"/>
      <c r="Q77" s="16" t="str">
        <f t="shared" si="8"/>
        <v/>
      </c>
      <c r="R77" s="21" t="str">
        <f>IF(D77="","",IF(VLOOKUP(D77,証券コード!$A$2:$C$9160,3,FALSE)="","",VLOOKUP(D77,証券コード!$A$2:$C$9160,3,FALSE)))</f>
        <v/>
      </c>
      <c r="S77" s="21"/>
      <c r="T77" s="3"/>
    </row>
    <row r="78" spans="1:20" x14ac:dyDescent="0.4">
      <c r="A78" s="21"/>
      <c r="B78" s="117"/>
      <c r="C78" s="40"/>
      <c r="D78" s="125"/>
      <c r="E78" s="23" t="str">
        <f>IFERROR(VLOOKUP(D78,証券コード!$A$2:$B$9160,2,FALSE),"")</f>
        <v/>
      </c>
      <c r="F78" s="76"/>
      <c r="G78" s="29"/>
      <c r="H78" s="33" t="str">
        <f t="shared" si="5"/>
        <v/>
      </c>
      <c r="I78" s="36"/>
      <c r="J78" s="44"/>
      <c r="K78" s="45"/>
      <c r="L78" s="40"/>
      <c r="M78" s="76"/>
      <c r="N78" s="15" t="str">
        <f t="shared" si="6"/>
        <v/>
      </c>
      <c r="O78" s="163" t="str">
        <f t="shared" si="7"/>
        <v/>
      </c>
      <c r="P78" s="3"/>
      <c r="Q78" s="16" t="str">
        <f t="shared" si="8"/>
        <v/>
      </c>
      <c r="R78" s="21" t="str">
        <f>IF(D78="","",IF(VLOOKUP(D78,証券コード!$A$2:$C$9160,3,FALSE)="","",VLOOKUP(D78,証券コード!$A$2:$C$9160,3,FALSE)))</f>
        <v/>
      </c>
      <c r="S78" s="21"/>
      <c r="T78" s="3"/>
    </row>
    <row r="79" spans="1:20" x14ac:dyDescent="0.4">
      <c r="A79" s="21"/>
      <c r="B79" s="117"/>
      <c r="C79" s="40"/>
      <c r="D79" s="125"/>
      <c r="E79" s="23" t="str">
        <f>IFERROR(VLOOKUP(D79,証券コード!$A$2:$B$9160,2,FALSE),"")</f>
        <v/>
      </c>
      <c r="F79" s="76"/>
      <c r="G79" s="29"/>
      <c r="H79" s="33" t="str">
        <f t="shared" si="5"/>
        <v/>
      </c>
      <c r="I79" s="36"/>
      <c r="J79" s="44"/>
      <c r="K79" s="45"/>
      <c r="L79" s="40"/>
      <c r="M79" s="76"/>
      <c r="N79" s="15" t="str">
        <f t="shared" si="6"/>
        <v/>
      </c>
      <c r="O79" s="163" t="str">
        <f t="shared" si="7"/>
        <v/>
      </c>
      <c r="P79" s="3"/>
      <c r="Q79" s="16" t="str">
        <f t="shared" si="8"/>
        <v/>
      </c>
      <c r="R79" s="21" t="str">
        <f>IF(D79="","",IF(VLOOKUP(D79,証券コード!$A$2:$C$9160,3,FALSE)="","",VLOOKUP(D79,証券コード!$A$2:$C$9160,3,FALSE)))</f>
        <v/>
      </c>
      <c r="S79" s="21"/>
      <c r="T79" s="3"/>
    </row>
    <row r="80" spans="1:20" x14ac:dyDescent="0.4">
      <c r="A80" s="21"/>
      <c r="B80" s="117"/>
      <c r="C80" s="40"/>
      <c r="D80" s="125"/>
      <c r="E80" s="23" t="str">
        <f>IFERROR(VLOOKUP(D80,証券コード!$A$2:$B$9160,2,FALSE),"")</f>
        <v/>
      </c>
      <c r="F80" s="76"/>
      <c r="G80" s="29"/>
      <c r="H80" s="33" t="str">
        <f t="shared" si="5"/>
        <v/>
      </c>
      <c r="I80" s="36"/>
      <c r="J80" s="44"/>
      <c r="K80" s="45"/>
      <c r="L80" s="40"/>
      <c r="M80" s="76"/>
      <c r="N80" s="15" t="str">
        <f t="shared" si="6"/>
        <v/>
      </c>
      <c r="O80" s="163" t="str">
        <f t="shared" si="7"/>
        <v/>
      </c>
      <c r="P80" s="3"/>
      <c r="Q80" s="16" t="str">
        <f t="shared" si="8"/>
        <v/>
      </c>
      <c r="R80" s="21" t="str">
        <f>IF(D80="","",IF(VLOOKUP(D80,証券コード!$A$2:$C$9160,3,FALSE)="","",VLOOKUP(D80,証券コード!$A$2:$C$9160,3,FALSE)))</f>
        <v/>
      </c>
      <c r="S80" s="21"/>
      <c r="T80" s="3"/>
    </row>
    <row r="81" spans="1:20" x14ac:dyDescent="0.4">
      <c r="A81" s="21"/>
      <c r="B81" s="117"/>
      <c r="C81" s="40"/>
      <c r="D81" s="125"/>
      <c r="E81" s="23" t="str">
        <f>IFERROR(VLOOKUP(D81,証券コード!$A$2:$B$9160,2,FALSE),"")</f>
        <v/>
      </c>
      <c r="F81" s="76"/>
      <c r="G81" s="29"/>
      <c r="H81" s="33" t="str">
        <f t="shared" si="5"/>
        <v/>
      </c>
      <c r="I81" s="36"/>
      <c r="J81" s="44"/>
      <c r="K81" s="45"/>
      <c r="L81" s="40"/>
      <c r="M81" s="76"/>
      <c r="N81" s="15" t="str">
        <f t="shared" si="6"/>
        <v/>
      </c>
      <c r="O81" s="163" t="str">
        <f t="shared" si="7"/>
        <v/>
      </c>
      <c r="P81" s="3"/>
      <c r="Q81" s="16" t="str">
        <f t="shared" si="8"/>
        <v/>
      </c>
      <c r="R81" s="21" t="str">
        <f>IF(D81="","",IF(VLOOKUP(D81,証券コード!$A$2:$C$9160,3,FALSE)="","",VLOOKUP(D81,証券コード!$A$2:$C$9160,3,FALSE)))</f>
        <v/>
      </c>
      <c r="S81" s="21"/>
      <c r="T81" s="3"/>
    </row>
    <row r="82" spans="1:20" x14ac:dyDescent="0.4">
      <c r="A82" s="21"/>
      <c r="B82" s="117"/>
      <c r="C82" s="40"/>
      <c r="D82" s="125"/>
      <c r="E82" s="23" t="str">
        <f>IFERROR(VLOOKUP(D82,証券コード!$A$2:$B$9160,2,FALSE),"")</f>
        <v/>
      </c>
      <c r="F82" s="76"/>
      <c r="G82" s="29"/>
      <c r="H82" s="33" t="str">
        <f t="shared" si="5"/>
        <v/>
      </c>
      <c r="I82" s="36"/>
      <c r="J82" s="44"/>
      <c r="K82" s="45"/>
      <c r="L82" s="40"/>
      <c r="M82" s="76"/>
      <c r="N82" s="15" t="str">
        <f t="shared" si="6"/>
        <v/>
      </c>
      <c r="O82" s="163" t="str">
        <f t="shared" si="7"/>
        <v/>
      </c>
      <c r="P82" s="3"/>
      <c r="Q82" s="16" t="str">
        <f t="shared" si="8"/>
        <v/>
      </c>
      <c r="R82" s="21" t="str">
        <f>IF(D82="","",IF(VLOOKUP(D82,証券コード!$A$2:$C$9160,3,FALSE)="","",VLOOKUP(D82,証券コード!$A$2:$C$9160,3,FALSE)))</f>
        <v/>
      </c>
      <c r="S82" s="21"/>
      <c r="T82" s="3"/>
    </row>
    <row r="83" spans="1:20" x14ac:dyDescent="0.4">
      <c r="A83" s="21"/>
      <c r="B83" s="117"/>
      <c r="C83" s="40"/>
      <c r="D83" s="125"/>
      <c r="E83" s="23" t="str">
        <f>IFERROR(VLOOKUP(D83,証券コード!$A$2:$B$9160,2,FALSE),"")</f>
        <v/>
      </c>
      <c r="F83" s="76"/>
      <c r="G83" s="29"/>
      <c r="H83" s="33" t="str">
        <f t="shared" si="5"/>
        <v/>
      </c>
      <c r="I83" s="36"/>
      <c r="J83" s="44"/>
      <c r="K83" s="45"/>
      <c r="L83" s="40"/>
      <c r="M83" s="76"/>
      <c r="N83" s="15" t="str">
        <f t="shared" si="6"/>
        <v/>
      </c>
      <c r="O83" s="163" t="str">
        <f t="shared" si="7"/>
        <v/>
      </c>
      <c r="P83" s="3"/>
      <c r="Q83" s="16" t="str">
        <f t="shared" si="8"/>
        <v/>
      </c>
      <c r="R83" s="21" t="str">
        <f>IF(D83="","",IF(VLOOKUP(D83,証券コード!$A$2:$C$9160,3,FALSE)="","",VLOOKUP(D83,証券コード!$A$2:$C$9160,3,FALSE)))</f>
        <v/>
      </c>
      <c r="S83" s="21"/>
      <c r="T83" s="3"/>
    </row>
    <row r="84" spans="1:20" x14ac:dyDescent="0.4">
      <c r="A84" s="21"/>
      <c r="B84" s="117"/>
      <c r="C84" s="40"/>
      <c r="D84" s="125"/>
      <c r="E84" s="23" t="str">
        <f>IFERROR(VLOOKUP(D84,証券コード!$A$2:$B$9160,2,FALSE),"")</f>
        <v/>
      </c>
      <c r="F84" s="76"/>
      <c r="G84" s="29"/>
      <c r="H84" s="33" t="str">
        <f t="shared" si="5"/>
        <v/>
      </c>
      <c r="I84" s="36"/>
      <c r="J84" s="44"/>
      <c r="K84" s="45"/>
      <c r="L84" s="40"/>
      <c r="M84" s="76"/>
      <c r="N84" s="15" t="str">
        <f t="shared" si="6"/>
        <v/>
      </c>
      <c r="O84" s="163" t="str">
        <f t="shared" si="7"/>
        <v/>
      </c>
      <c r="P84" s="3"/>
      <c r="Q84" s="16" t="str">
        <f t="shared" si="8"/>
        <v/>
      </c>
      <c r="R84" s="21" t="str">
        <f>IF(D84="","",IF(VLOOKUP(D84,証券コード!$A$2:$C$9160,3,FALSE)="","",VLOOKUP(D84,証券コード!$A$2:$C$9160,3,FALSE)))</f>
        <v/>
      </c>
      <c r="S84" s="21"/>
      <c r="T84" s="3"/>
    </row>
    <row r="85" spans="1:20" x14ac:dyDescent="0.4">
      <c r="A85" s="21"/>
      <c r="B85" s="117"/>
      <c r="C85" s="40"/>
      <c r="D85" s="125"/>
      <c r="E85" s="23" t="str">
        <f>IFERROR(VLOOKUP(D85,証券コード!$A$2:$B$9160,2,FALSE),"")</f>
        <v/>
      </c>
      <c r="F85" s="76"/>
      <c r="G85" s="29"/>
      <c r="H85" s="33" t="str">
        <f t="shared" si="5"/>
        <v/>
      </c>
      <c r="I85" s="36"/>
      <c r="J85" s="44"/>
      <c r="K85" s="45"/>
      <c r="L85" s="40"/>
      <c r="M85" s="76"/>
      <c r="N85" s="15" t="str">
        <f t="shared" si="6"/>
        <v/>
      </c>
      <c r="O85" s="163" t="str">
        <f t="shared" si="7"/>
        <v/>
      </c>
      <c r="P85" s="3"/>
      <c r="Q85" s="16" t="str">
        <f t="shared" si="8"/>
        <v/>
      </c>
      <c r="R85" s="21" t="str">
        <f>IF(D85="","",IF(VLOOKUP(D85,証券コード!$A$2:$C$9160,3,FALSE)="","",VLOOKUP(D85,証券コード!$A$2:$C$9160,3,FALSE)))</f>
        <v/>
      </c>
      <c r="S85" s="21"/>
      <c r="T85" s="3"/>
    </row>
    <row r="86" spans="1:20" x14ac:dyDescent="0.4">
      <c r="A86" s="21"/>
      <c r="B86" s="117"/>
      <c r="C86" s="40"/>
      <c r="D86" s="125"/>
      <c r="E86" s="23" t="str">
        <f>IFERROR(VLOOKUP(D86,証券コード!$A$2:$B$9160,2,FALSE),"")</f>
        <v/>
      </c>
      <c r="F86" s="76"/>
      <c r="G86" s="29"/>
      <c r="H86" s="33" t="str">
        <f t="shared" si="5"/>
        <v/>
      </c>
      <c r="I86" s="36"/>
      <c r="J86" s="44"/>
      <c r="K86" s="45"/>
      <c r="L86" s="40"/>
      <c r="M86" s="76"/>
      <c r="N86" s="15" t="str">
        <f t="shared" si="6"/>
        <v/>
      </c>
      <c r="O86" s="163" t="str">
        <f t="shared" si="7"/>
        <v/>
      </c>
      <c r="P86" s="3"/>
      <c r="Q86" s="16" t="str">
        <f t="shared" si="8"/>
        <v/>
      </c>
      <c r="R86" s="21" t="str">
        <f>IF(D86="","",IF(VLOOKUP(D86,証券コード!$A$2:$C$9160,3,FALSE)="","",VLOOKUP(D86,証券コード!$A$2:$C$9160,3,FALSE)))</f>
        <v/>
      </c>
      <c r="S86" s="21"/>
      <c r="T86" s="3"/>
    </row>
    <row r="87" spans="1:20" x14ac:dyDescent="0.4">
      <c r="A87" s="21"/>
      <c r="B87" s="117"/>
      <c r="C87" s="40"/>
      <c r="D87" s="125"/>
      <c r="E87" s="23" t="str">
        <f>IFERROR(VLOOKUP(D87,証券コード!$A$2:$B$9160,2,FALSE),"")</f>
        <v/>
      </c>
      <c r="F87" s="76"/>
      <c r="G87" s="29"/>
      <c r="H87" s="33" t="str">
        <f t="shared" si="5"/>
        <v/>
      </c>
      <c r="I87" s="36"/>
      <c r="J87" s="44"/>
      <c r="K87" s="45"/>
      <c r="L87" s="40"/>
      <c r="M87" s="76"/>
      <c r="N87" s="15" t="str">
        <f t="shared" si="6"/>
        <v/>
      </c>
      <c r="O87" s="163" t="str">
        <f t="shared" si="7"/>
        <v/>
      </c>
      <c r="P87" s="3"/>
      <c r="Q87" s="16" t="str">
        <f t="shared" si="8"/>
        <v/>
      </c>
      <c r="R87" s="21" t="str">
        <f>IF(D87="","",IF(VLOOKUP(D87,証券コード!$A$2:$C$9160,3,FALSE)="","",VLOOKUP(D87,証券コード!$A$2:$C$9160,3,FALSE)))</f>
        <v/>
      </c>
      <c r="S87" s="21"/>
      <c r="T87" s="3"/>
    </row>
    <row r="88" spans="1:20" x14ac:dyDescent="0.4">
      <c r="A88" s="21"/>
      <c r="B88" s="117"/>
      <c r="C88" s="40"/>
      <c r="D88" s="125"/>
      <c r="E88" s="23" t="str">
        <f>IFERROR(VLOOKUP(D88,証券コード!$A$2:$B$9160,2,FALSE),"")</f>
        <v/>
      </c>
      <c r="F88" s="76"/>
      <c r="G88" s="29"/>
      <c r="H88" s="33" t="str">
        <f t="shared" si="5"/>
        <v/>
      </c>
      <c r="I88" s="36"/>
      <c r="J88" s="44"/>
      <c r="K88" s="45"/>
      <c r="L88" s="40"/>
      <c r="M88" s="76"/>
      <c r="N88" s="15" t="str">
        <f t="shared" si="6"/>
        <v/>
      </c>
      <c r="O88" s="163" t="str">
        <f t="shared" si="7"/>
        <v/>
      </c>
      <c r="P88" s="3"/>
      <c r="Q88" s="16" t="str">
        <f t="shared" si="8"/>
        <v/>
      </c>
      <c r="R88" s="21" t="str">
        <f>IF(D88="","",IF(VLOOKUP(D88,証券コード!$A$2:$C$9160,3,FALSE)="","",VLOOKUP(D88,証券コード!$A$2:$C$9160,3,FALSE)))</f>
        <v/>
      </c>
      <c r="S88" s="21"/>
      <c r="T88" s="3"/>
    </row>
    <row r="89" spans="1:20" x14ac:dyDescent="0.4">
      <c r="A89" s="21"/>
      <c r="B89" s="117"/>
      <c r="C89" s="40"/>
      <c r="D89" s="125"/>
      <c r="E89" s="23" t="str">
        <f>IFERROR(VLOOKUP(D89,証券コード!$A$2:$B$9160,2,FALSE),"")</f>
        <v/>
      </c>
      <c r="F89" s="76"/>
      <c r="G89" s="29"/>
      <c r="H89" s="33" t="str">
        <f t="shared" si="5"/>
        <v/>
      </c>
      <c r="I89" s="36"/>
      <c r="J89" s="44"/>
      <c r="K89" s="45"/>
      <c r="L89" s="40"/>
      <c r="M89" s="76"/>
      <c r="N89" s="15" t="str">
        <f t="shared" si="6"/>
        <v/>
      </c>
      <c r="O89" s="163" t="str">
        <f t="shared" si="7"/>
        <v/>
      </c>
      <c r="P89" s="3"/>
      <c r="Q89" s="16" t="str">
        <f t="shared" si="8"/>
        <v/>
      </c>
      <c r="R89" s="21" t="str">
        <f>IF(D89="","",IF(VLOOKUP(D89,証券コード!$A$2:$C$9160,3,FALSE)="","",VLOOKUP(D89,証券コード!$A$2:$C$9160,3,FALSE)))</f>
        <v/>
      </c>
      <c r="S89" s="21"/>
      <c r="T89" s="3"/>
    </row>
    <row r="90" spans="1:20" x14ac:dyDescent="0.4">
      <c r="A90" s="21"/>
      <c r="B90" s="117"/>
      <c r="C90" s="40"/>
      <c r="D90" s="125"/>
      <c r="E90" s="23" t="str">
        <f>IFERROR(VLOOKUP(D90,証券コード!$A$2:$B$9160,2,FALSE),"")</f>
        <v/>
      </c>
      <c r="F90" s="76"/>
      <c r="G90" s="29"/>
      <c r="H90" s="33" t="str">
        <f t="shared" si="5"/>
        <v/>
      </c>
      <c r="I90" s="36"/>
      <c r="J90" s="44"/>
      <c r="K90" s="45"/>
      <c r="L90" s="40"/>
      <c r="M90" s="76"/>
      <c r="N90" s="15" t="str">
        <f t="shared" si="6"/>
        <v/>
      </c>
      <c r="O90" s="163" t="str">
        <f t="shared" si="7"/>
        <v/>
      </c>
      <c r="P90" s="3"/>
      <c r="Q90" s="16" t="str">
        <f t="shared" si="8"/>
        <v/>
      </c>
      <c r="R90" s="21" t="str">
        <f>IF(D90="","",IF(VLOOKUP(D90,証券コード!$A$2:$C$9160,3,FALSE)="","",VLOOKUP(D90,証券コード!$A$2:$C$9160,3,FALSE)))</f>
        <v/>
      </c>
      <c r="S90" s="21"/>
      <c r="T90" s="3"/>
    </row>
    <row r="91" spans="1:20" x14ac:dyDescent="0.4">
      <c r="A91" s="21"/>
      <c r="B91" s="117"/>
      <c r="C91" s="40"/>
      <c r="D91" s="125"/>
      <c r="E91" s="23" t="str">
        <f>IFERROR(VLOOKUP(D91,証券コード!$A$2:$B$9160,2,FALSE),"")</f>
        <v/>
      </c>
      <c r="F91" s="76"/>
      <c r="G91" s="29"/>
      <c r="H91" s="33" t="str">
        <f t="shared" si="5"/>
        <v/>
      </c>
      <c r="I91" s="36"/>
      <c r="J91" s="44"/>
      <c r="K91" s="45"/>
      <c r="L91" s="40"/>
      <c r="M91" s="76"/>
      <c r="N91" s="15" t="str">
        <f t="shared" si="6"/>
        <v/>
      </c>
      <c r="O91" s="163" t="str">
        <f t="shared" si="7"/>
        <v/>
      </c>
      <c r="P91" s="3"/>
      <c r="Q91" s="16" t="str">
        <f t="shared" si="8"/>
        <v/>
      </c>
      <c r="R91" s="21" t="str">
        <f>IF(D91="","",IF(VLOOKUP(D91,証券コード!$A$2:$C$9160,3,FALSE)="","",VLOOKUP(D91,証券コード!$A$2:$C$9160,3,FALSE)))</f>
        <v/>
      </c>
      <c r="S91" s="21"/>
      <c r="T91" s="3"/>
    </row>
    <row r="92" spans="1:20" x14ac:dyDescent="0.4">
      <c r="A92" s="21"/>
      <c r="B92" s="117"/>
      <c r="C92" s="40"/>
      <c r="D92" s="125"/>
      <c r="E92" s="23" t="str">
        <f>IFERROR(VLOOKUP(D92,証券コード!$A$2:$B$9160,2,FALSE),"")</f>
        <v/>
      </c>
      <c r="F92" s="76"/>
      <c r="G92" s="29"/>
      <c r="H92" s="33" t="str">
        <f t="shared" si="5"/>
        <v/>
      </c>
      <c r="I92" s="36"/>
      <c r="J92" s="44"/>
      <c r="K92" s="45"/>
      <c r="L92" s="40"/>
      <c r="M92" s="76"/>
      <c r="N92" s="15" t="str">
        <f t="shared" si="6"/>
        <v/>
      </c>
      <c r="O92" s="163" t="str">
        <f t="shared" si="7"/>
        <v/>
      </c>
      <c r="P92" s="3"/>
      <c r="Q92" s="16" t="str">
        <f t="shared" si="8"/>
        <v/>
      </c>
      <c r="R92" s="21" t="str">
        <f>IF(D92="","",IF(VLOOKUP(D92,証券コード!$A$2:$C$9160,3,FALSE)="","",VLOOKUP(D92,証券コード!$A$2:$C$9160,3,FALSE)))</f>
        <v/>
      </c>
      <c r="S92" s="21"/>
      <c r="T92" s="3"/>
    </row>
    <row r="93" spans="1:20" x14ac:dyDescent="0.4">
      <c r="A93" s="21"/>
      <c r="B93" s="117"/>
      <c r="C93" s="40"/>
      <c r="D93" s="125"/>
      <c r="E93" s="23" t="str">
        <f>IFERROR(VLOOKUP(D93,証券コード!$A$2:$B$9160,2,FALSE),"")</f>
        <v/>
      </c>
      <c r="F93" s="76"/>
      <c r="G93" s="29"/>
      <c r="H93" s="33" t="str">
        <f t="shared" si="5"/>
        <v/>
      </c>
      <c r="I93" s="36"/>
      <c r="J93" s="44"/>
      <c r="K93" s="45"/>
      <c r="L93" s="40"/>
      <c r="M93" s="76"/>
      <c r="N93" s="15" t="str">
        <f t="shared" si="6"/>
        <v/>
      </c>
      <c r="O93" s="163" t="str">
        <f t="shared" si="7"/>
        <v/>
      </c>
      <c r="P93" s="3"/>
      <c r="Q93" s="16" t="str">
        <f t="shared" si="8"/>
        <v/>
      </c>
      <c r="R93" s="21" t="str">
        <f>IF(D93="","",IF(VLOOKUP(D93,証券コード!$A$2:$C$9160,3,FALSE)="","",VLOOKUP(D93,証券コード!$A$2:$C$9160,3,FALSE)))</f>
        <v/>
      </c>
      <c r="S93" s="21"/>
      <c r="T93" s="3"/>
    </row>
    <row r="94" spans="1:20" x14ac:dyDescent="0.4">
      <c r="A94" s="21"/>
      <c r="B94" s="117"/>
      <c r="C94" s="40"/>
      <c r="D94" s="125"/>
      <c r="E94" s="23" t="str">
        <f>IFERROR(VLOOKUP(D94,証券コード!$A$2:$B$9160,2,FALSE),"")</f>
        <v/>
      </c>
      <c r="F94" s="76"/>
      <c r="G94" s="29"/>
      <c r="H94" s="33" t="str">
        <f t="shared" si="5"/>
        <v/>
      </c>
      <c r="I94" s="36"/>
      <c r="J94" s="44"/>
      <c r="K94" s="45"/>
      <c r="L94" s="40"/>
      <c r="M94" s="76"/>
      <c r="N94" s="15" t="str">
        <f t="shared" si="6"/>
        <v/>
      </c>
      <c r="O94" s="163" t="str">
        <f t="shared" si="7"/>
        <v/>
      </c>
      <c r="P94" s="3"/>
      <c r="Q94" s="16" t="str">
        <f t="shared" si="8"/>
        <v/>
      </c>
      <c r="R94" s="21" t="str">
        <f>IF(D94="","",IF(VLOOKUP(D94,証券コード!$A$2:$C$9160,3,FALSE)="","",VLOOKUP(D94,証券コード!$A$2:$C$9160,3,FALSE)))</f>
        <v/>
      </c>
      <c r="S94" s="21"/>
      <c r="T94" s="3"/>
    </row>
    <row r="95" spans="1:20" x14ac:dyDescent="0.4">
      <c r="A95" s="21"/>
      <c r="B95" s="117"/>
      <c r="C95" s="40"/>
      <c r="D95" s="125"/>
      <c r="E95" s="23" t="str">
        <f>IFERROR(VLOOKUP(D95,証券コード!$A$2:$B$9160,2,FALSE),"")</f>
        <v/>
      </c>
      <c r="F95" s="76"/>
      <c r="G95" s="29"/>
      <c r="H95" s="33" t="str">
        <f t="shared" si="5"/>
        <v/>
      </c>
      <c r="I95" s="36"/>
      <c r="J95" s="44"/>
      <c r="K95" s="45"/>
      <c r="L95" s="40"/>
      <c r="M95" s="76"/>
      <c r="N95" s="15" t="str">
        <f t="shared" si="6"/>
        <v/>
      </c>
      <c r="O95" s="163" t="str">
        <f t="shared" si="7"/>
        <v/>
      </c>
      <c r="P95" s="3"/>
      <c r="Q95" s="16" t="str">
        <f t="shared" si="8"/>
        <v/>
      </c>
      <c r="R95" s="21" t="str">
        <f>IF(D95="","",IF(VLOOKUP(D95,証券コード!$A$2:$C$9160,3,FALSE)="","",VLOOKUP(D95,証券コード!$A$2:$C$9160,3,FALSE)))</f>
        <v/>
      </c>
      <c r="S95" s="21"/>
      <c r="T95" s="3"/>
    </row>
    <row r="96" spans="1:20" x14ac:dyDescent="0.4">
      <c r="A96" s="21"/>
      <c r="B96" s="117"/>
      <c r="C96" s="40"/>
      <c r="D96" s="125"/>
      <c r="E96" s="23" t="str">
        <f>IFERROR(VLOOKUP(D96,証券コード!$A$2:$B$9160,2,FALSE),"")</f>
        <v/>
      </c>
      <c r="F96" s="76"/>
      <c r="G96" s="29"/>
      <c r="H96" s="33" t="str">
        <f t="shared" si="5"/>
        <v/>
      </c>
      <c r="I96" s="36"/>
      <c r="J96" s="44"/>
      <c r="K96" s="45"/>
      <c r="L96" s="40"/>
      <c r="M96" s="76"/>
      <c r="N96" s="15" t="str">
        <f t="shared" si="6"/>
        <v/>
      </c>
      <c r="O96" s="163" t="str">
        <f t="shared" si="7"/>
        <v/>
      </c>
      <c r="P96" s="3"/>
      <c r="Q96" s="16" t="str">
        <f t="shared" si="8"/>
        <v/>
      </c>
      <c r="R96" s="21" t="str">
        <f>IF(D96="","",IF(VLOOKUP(D96,証券コード!$A$2:$C$9160,3,FALSE)="","",VLOOKUP(D96,証券コード!$A$2:$C$9160,3,FALSE)))</f>
        <v/>
      </c>
      <c r="S96" s="21"/>
      <c r="T96" s="3"/>
    </row>
    <row r="97" spans="1:20" x14ac:dyDescent="0.4">
      <c r="A97" s="21"/>
      <c r="B97" s="117"/>
      <c r="C97" s="40"/>
      <c r="D97" s="125"/>
      <c r="E97" s="23" t="str">
        <f>IFERROR(VLOOKUP(D97,証券コード!$A$2:$B$9160,2,FALSE),"")</f>
        <v/>
      </c>
      <c r="F97" s="76"/>
      <c r="G97" s="29"/>
      <c r="H97" s="33" t="str">
        <f t="shared" ref="H97:H160" si="9">IF(F97="","",F97*G97)</f>
        <v/>
      </c>
      <c r="I97" s="36"/>
      <c r="J97" s="44"/>
      <c r="K97" s="45"/>
      <c r="L97" s="40"/>
      <c r="M97" s="76"/>
      <c r="N97" s="15" t="str">
        <f t="shared" si="6"/>
        <v/>
      </c>
      <c r="O97" s="163" t="str">
        <f t="shared" si="7"/>
        <v/>
      </c>
      <c r="P97" s="3"/>
      <c r="Q97" s="16" t="str">
        <f t="shared" si="8"/>
        <v/>
      </c>
      <c r="R97" s="21" t="str">
        <f>IF(D97="","",IF(VLOOKUP(D97,証券コード!$A$2:$C$9160,3,FALSE)="","",VLOOKUP(D97,証券コード!$A$2:$C$9160,3,FALSE)))</f>
        <v/>
      </c>
      <c r="S97" s="21"/>
      <c r="T97" s="3"/>
    </row>
    <row r="98" spans="1:20" x14ac:dyDescent="0.4">
      <c r="A98" s="21"/>
      <c r="B98" s="117"/>
      <c r="C98" s="40"/>
      <c r="D98" s="125"/>
      <c r="E98" s="23" t="str">
        <f>IFERROR(VLOOKUP(D98,証券コード!$A$2:$B$9160,2,FALSE),"")</f>
        <v/>
      </c>
      <c r="F98" s="76"/>
      <c r="G98" s="29"/>
      <c r="H98" s="33" t="str">
        <f t="shared" si="9"/>
        <v/>
      </c>
      <c r="I98" s="36"/>
      <c r="J98" s="44"/>
      <c r="K98" s="45"/>
      <c r="L98" s="40"/>
      <c r="M98" s="76"/>
      <c r="N98" s="15" t="str">
        <f t="shared" si="6"/>
        <v/>
      </c>
      <c r="O98" s="163" t="str">
        <f t="shared" si="7"/>
        <v/>
      </c>
      <c r="P98" s="3"/>
      <c r="Q98" s="16" t="str">
        <f t="shared" si="8"/>
        <v/>
      </c>
      <c r="R98" s="21" t="str">
        <f>IF(D98="","",IF(VLOOKUP(D98,証券コード!$A$2:$C$9160,3,FALSE)="","",VLOOKUP(D98,証券コード!$A$2:$C$9160,3,FALSE)))</f>
        <v/>
      </c>
      <c r="S98" s="21"/>
      <c r="T98" s="3"/>
    </row>
    <row r="99" spans="1:20" x14ac:dyDescent="0.4">
      <c r="A99" s="21"/>
      <c r="B99" s="117"/>
      <c r="C99" s="40"/>
      <c r="D99" s="125"/>
      <c r="E99" s="23" t="str">
        <f>IFERROR(VLOOKUP(D99,証券コード!$A$2:$B$9160,2,FALSE),"")</f>
        <v/>
      </c>
      <c r="F99" s="76"/>
      <c r="G99" s="29"/>
      <c r="H99" s="33" t="str">
        <f t="shared" si="9"/>
        <v/>
      </c>
      <c r="I99" s="36"/>
      <c r="J99" s="44"/>
      <c r="K99" s="45"/>
      <c r="L99" s="40"/>
      <c r="M99" s="76"/>
      <c r="N99" s="15" t="str">
        <f t="shared" si="6"/>
        <v/>
      </c>
      <c r="O99" s="163" t="str">
        <f t="shared" si="7"/>
        <v/>
      </c>
      <c r="P99" s="3"/>
      <c r="Q99" s="16" t="str">
        <f t="shared" si="8"/>
        <v/>
      </c>
      <c r="R99" s="21" t="str">
        <f>IF(D99="","",IF(VLOOKUP(D99,証券コード!$A$2:$C$9160,3,FALSE)="","",VLOOKUP(D99,証券コード!$A$2:$C$9160,3,FALSE)))</f>
        <v/>
      </c>
      <c r="S99" s="21"/>
      <c r="T99" s="3"/>
    </row>
    <row r="100" spans="1:20" x14ac:dyDescent="0.4">
      <c r="A100" s="21"/>
      <c r="B100" s="117"/>
      <c r="C100" s="40"/>
      <c r="D100" s="125"/>
      <c r="E100" s="23" t="str">
        <f>IFERROR(VLOOKUP(D100,証券コード!$A$2:$B$9160,2,FALSE),"")</f>
        <v/>
      </c>
      <c r="F100" s="76"/>
      <c r="G100" s="29"/>
      <c r="H100" s="33" t="str">
        <f t="shared" si="9"/>
        <v/>
      </c>
      <c r="I100" s="36"/>
      <c r="J100" s="44"/>
      <c r="K100" s="45"/>
      <c r="L100" s="40"/>
      <c r="M100" s="76"/>
      <c r="N100" s="15" t="str">
        <f t="shared" si="6"/>
        <v/>
      </c>
      <c r="O100" s="163" t="str">
        <f t="shared" si="7"/>
        <v/>
      </c>
      <c r="P100" s="3"/>
      <c r="Q100" s="16" t="str">
        <f t="shared" si="8"/>
        <v/>
      </c>
      <c r="R100" s="21" t="str">
        <f>IF(D100="","",IF(VLOOKUP(D100,証券コード!$A$2:$C$9160,3,FALSE)="","",VLOOKUP(D100,証券コード!$A$2:$C$9160,3,FALSE)))</f>
        <v/>
      </c>
      <c r="S100" s="21"/>
      <c r="T100" s="3"/>
    </row>
    <row r="101" spans="1:20" x14ac:dyDescent="0.4">
      <c r="A101" s="21"/>
      <c r="B101" s="117"/>
      <c r="C101" s="40"/>
      <c r="D101" s="125"/>
      <c r="E101" s="23" t="str">
        <f>IFERROR(VLOOKUP(D101,証券コード!$A$2:$B$9160,2,FALSE),"")</f>
        <v/>
      </c>
      <c r="F101" s="76"/>
      <c r="G101" s="29"/>
      <c r="H101" s="33" t="str">
        <f t="shared" si="9"/>
        <v/>
      </c>
      <c r="I101" s="36"/>
      <c r="J101" s="44"/>
      <c r="K101" s="45"/>
      <c r="L101" s="40"/>
      <c r="M101" s="76"/>
      <c r="N101" s="15" t="str">
        <f t="shared" si="6"/>
        <v/>
      </c>
      <c r="O101" s="163" t="str">
        <f t="shared" si="7"/>
        <v/>
      </c>
      <c r="P101" s="3"/>
      <c r="Q101" s="16" t="str">
        <f t="shared" si="8"/>
        <v/>
      </c>
      <c r="R101" s="21" t="str">
        <f>IF(D101="","",IF(VLOOKUP(D101,証券コード!$A$2:$C$9160,3,FALSE)="","",VLOOKUP(D101,証券コード!$A$2:$C$9160,3,FALSE)))</f>
        <v/>
      </c>
      <c r="S101" s="21"/>
      <c r="T101" s="3"/>
    </row>
    <row r="102" spans="1:20" x14ac:dyDescent="0.4">
      <c r="A102" s="21"/>
      <c r="B102" s="117"/>
      <c r="C102" s="40"/>
      <c r="D102" s="125"/>
      <c r="E102" s="23" t="str">
        <f>IFERROR(VLOOKUP(D102,証券コード!$A$2:$B$9160,2,FALSE),"")</f>
        <v/>
      </c>
      <c r="F102" s="76"/>
      <c r="G102" s="29"/>
      <c r="H102" s="33" t="str">
        <f t="shared" si="9"/>
        <v/>
      </c>
      <c r="I102" s="36"/>
      <c r="J102" s="44"/>
      <c r="K102" s="45"/>
      <c r="L102" s="40"/>
      <c r="M102" s="76"/>
      <c r="N102" s="15" t="str">
        <f t="shared" si="6"/>
        <v/>
      </c>
      <c r="O102" s="163" t="str">
        <f t="shared" si="7"/>
        <v/>
      </c>
      <c r="P102" s="3"/>
      <c r="Q102" s="16" t="str">
        <f t="shared" si="8"/>
        <v/>
      </c>
      <c r="R102" s="21" t="str">
        <f>IF(D102="","",IF(VLOOKUP(D102,証券コード!$A$2:$C$9160,3,FALSE)="","",VLOOKUP(D102,証券コード!$A$2:$C$9160,3,FALSE)))</f>
        <v/>
      </c>
      <c r="S102" s="21"/>
      <c r="T102" s="3"/>
    </row>
    <row r="103" spans="1:20" x14ac:dyDescent="0.4">
      <c r="A103" s="21"/>
      <c r="B103" s="117"/>
      <c r="C103" s="40"/>
      <c r="D103" s="125"/>
      <c r="E103" s="23" t="str">
        <f>IFERROR(VLOOKUP(D103,証券コード!$A$2:$B$9160,2,FALSE),"")</f>
        <v/>
      </c>
      <c r="F103" s="76"/>
      <c r="G103" s="29"/>
      <c r="H103" s="33" t="str">
        <f t="shared" si="9"/>
        <v/>
      </c>
      <c r="I103" s="36"/>
      <c r="J103" s="44"/>
      <c r="K103" s="45"/>
      <c r="L103" s="40"/>
      <c r="M103" s="76"/>
      <c r="N103" s="15" t="str">
        <f t="shared" si="6"/>
        <v/>
      </c>
      <c r="O103" s="163" t="str">
        <f t="shared" si="7"/>
        <v/>
      </c>
      <c r="P103" s="3"/>
      <c r="Q103" s="16" t="str">
        <f t="shared" si="8"/>
        <v/>
      </c>
      <c r="R103" s="21" t="str">
        <f>IF(D103="","",IF(VLOOKUP(D103,証券コード!$A$2:$C$9160,3,FALSE)="","",VLOOKUP(D103,証券コード!$A$2:$C$9160,3,FALSE)))</f>
        <v/>
      </c>
      <c r="S103" s="21"/>
      <c r="T103" s="3"/>
    </row>
    <row r="104" spans="1:20" x14ac:dyDescent="0.4">
      <c r="A104" s="21"/>
      <c r="B104" s="117"/>
      <c r="C104" s="40"/>
      <c r="D104" s="125"/>
      <c r="E104" s="23" t="str">
        <f>IFERROR(VLOOKUP(D104,証券コード!$A$2:$B$9160,2,FALSE),"")</f>
        <v/>
      </c>
      <c r="F104" s="76"/>
      <c r="G104" s="29"/>
      <c r="H104" s="33" t="str">
        <f t="shared" si="9"/>
        <v/>
      </c>
      <c r="I104" s="36"/>
      <c r="J104" s="44"/>
      <c r="K104" s="45"/>
      <c r="L104" s="40"/>
      <c r="M104" s="76"/>
      <c r="N104" s="15" t="str">
        <f t="shared" si="6"/>
        <v/>
      </c>
      <c r="O104" s="163" t="str">
        <f t="shared" si="7"/>
        <v/>
      </c>
      <c r="P104" s="3"/>
      <c r="Q104" s="16" t="str">
        <f t="shared" si="8"/>
        <v/>
      </c>
      <c r="R104" s="21" t="str">
        <f>IF(D104="","",IF(VLOOKUP(D104,証券コード!$A$2:$C$9160,3,FALSE)="","",VLOOKUP(D104,証券コード!$A$2:$C$9160,3,FALSE)))</f>
        <v/>
      </c>
      <c r="S104" s="21"/>
      <c r="T104" s="3"/>
    </row>
    <row r="105" spans="1:20" x14ac:dyDescent="0.4">
      <c r="A105" s="21"/>
      <c r="B105" s="117"/>
      <c r="C105" s="40"/>
      <c r="D105" s="125"/>
      <c r="E105" s="23" t="str">
        <f>IFERROR(VLOOKUP(D105,証券コード!$A$2:$B$9160,2,FALSE),"")</f>
        <v/>
      </c>
      <c r="F105" s="76"/>
      <c r="G105" s="29"/>
      <c r="H105" s="33" t="str">
        <f t="shared" si="9"/>
        <v/>
      </c>
      <c r="I105" s="36"/>
      <c r="J105" s="44"/>
      <c r="K105" s="45"/>
      <c r="L105" s="40"/>
      <c r="M105" s="76"/>
      <c r="N105" s="15" t="str">
        <f t="shared" si="6"/>
        <v/>
      </c>
      <c r="O105" s="163" t="str">
        <f t="shared" si="7"/>
        <v/>
      </c>
      <c r="P105" s="3"/>
      <c r="Q105" s="16" t="str">
        <f t="shared" si="8"/>
        <v/>
      </c>
      <c r="R105" s="21" t="str">
        <f>IF(D105="","",IF(VLOOKUP(D105,証券コード!$A$2:$C$9160,3,FALSE)="","",VLOOKUP(D105,証券コード!$A$2:$C$9160,3,FALSE)))</f>
        <v/>
      </c>
      <c r="S105" s="21"/>
      <c r="T105" s="3"/>
    </row>
    <row r="106" spans="1:20" x14ac:dyDescent="0.4">
      <c r="A106" s="21"/>
      <c r="B106" s="117"/>
      <c r="C106" s="40"/>
      <c r="D106" s="125"/>
      <c r="E106" s="23" t="str">
        <f>IFERROR(VLOOKUP(D106,証券コード!$A$2:$B$9160,2,FALSE),"")</f>
        <v/>
      </c>
      <c r="F106" s="76"/>
      <c r="G106" s="29"/>
      <c r="H106" s="33" t="str">
        <f t="shared" si="9"/>
        <v/>
      </c>
      <c r="I106" s="36"/>
      <c r="J106" s="44"/>
      <c r="K106" s="45"/>
      <c r="L106" s="40"/>
      <c r="M106" s="76"/>
      <c r="N106" s="15" t="str">
        <f t="shared" si="6"/>
        <v/>
      </c>
      <c r="O106" s="163" t="str">
        <f t="shared" si="7"/>
        <v/>
      </c>
      <c r="P106" s="3"/>
      <c r="Q106" s="16" t="str">
        <f t="shared" si="8"/>
        <v/>
      </c>
      <c r="R106" s="21" t="str">
        <f>IF(D106="","",IF(VLOOKUP(D106,証券コード!$A$2:$C$9160,3,FALSE)="","",VLOOKUP(D106,証券コード!$A$2:$C$9160,3,FALSE)))</f>
        <v/>
      </c>
      <c r="S106" s="21"/>
      <c r="T106" s="3"/>
    </row>
    <row r="107" spans="1:20" x14ac:dyDescent="0.4">
      <c r="A107" s="21"/>
      <c r="B107" s="117"/>
      <c r="C107" s="40"/>
      <c r="D107" s="125"/>
      <c r="E107" s="23" t="str">
        <f>IFERROR(VLOOKUP(D107,証券コード!$A$2:$B$9160,2,FALSE),"")</f>
        <v/>
      </c>
      <c r="F107" s="76"/>
      <c r="G107" s="29"/>
      <c r="H107" s="33" t="str">
        <f t="shared" si="9"/>
        <v/>
      </c>
      <c r="I107" s="36"/>
      <c r="J107" s="44"/>
      <c r="K107" s="45"/>
      <c r="L107" s="40"/>
      <c r="M107" s="76"/>
      <c r="N107" s="15" t="str">
        <f t="shared" si="6"/>
        <v/>
      </c>
      <c r="O107" s="163" t="str">
        <f t="shared" si="7"/>
        <v/>
      </c>
      <c r="P107" s="3"/>
      <c r="Q107" s="16" t="str">
        <f t="shared" si="8"/>
        <v/>
      </c>
      <c r="R107" s="21" t="str">
        <f>IF(D107="","",IF(VLOOKUP(D107,証券コード!$A$2:$C$9160,3,FALSE)="","",VLOOKUP(D107,証券コード!$A$2:$C$9160,3,FALSE)))</f>
        <v/>
      </c>
      <c r="S107" s="21"/>
      <c r="T107" s="3"/>
    </row>
    <row r="108" spans="1:20" x14ac:dyDescent="0.4">
      <c r="A108" s="21"/>
      <c r="B108" s="117"/>
      <c r="C108" s="40"/>
      <c r="D108" s="125"/>
      <c r="E108" s="23" t="str">
        <f>IFERROR(VLOOKUP(D108,証券コード!$A$2:$B$9160,2,FALSE),"")</f>
        <v/>
      </c>
      <c r="F108" s="76"/>
      <c r="G108" s="29"/>
      <c r="H108" s="33" t="str">
        <f t="shared" si="9"/>
        <v/>
      </c>
      <c r="I108" s="36"/>
      <c r="J108" s="44"/>
      <c r="K108" s="45"/>
      <c r="L108" s="40"/>
      <c r="M108" s="76"/>
      <c r="N108" s="15" t="str">
        <f t="shared" si="6"/>
        <v/>
      </c>
      <c r="O108" s="163" t="str">
        <f t="shared" si="7"/>
        <v/>
      </c>
      <c r="P108" s="3"/>
      <c r="Q108" s="16" t="str">
        <f t="shared" si="8"/>
        <v/>
      </c>
      <c r="R108" s="21" t="str">
        <f>IF(D108="","",IF(VLOOKUP(D108,証券コード!$A$2:$C$9160,3,FALSE)="","",VLOOKUP(D108,証券コード!$A$2:$C$9160,3,FALSE)))</f>
        <v/>
      </c>
      <c r="S108" s="21"/>
      <c r="T108" s="3"/>
    </row>
    <row r="109" spans="1:20" x14ac:dyDescent="0.4">
      <c r="A109" s="21"/>
      <c r="B109" s="117"/>
      <c r="C109" s="40"/>
      <c r="D109" s="125"/>
      <c r="E109" s="23" t="str">
        <f>IFERROR(VLOOKUP(D109,証券コード!$A$2:$B$9160,2,FALSE),"")</f>
        <v/>
      </c>
      <c r="F109" s="76"/>
      <c r="G109" s="29"/>
      <c r="H109" s="33" t="str">
        <f t="shared" si="9"/>
        <v/>
      </c>
      <c r="I109" s="36"/>
      <c r="J109" s="44"/>
      <c r="K109" s="45"/>
      <c r="L109" s="40"/>
      <c r="M109" s="76"/>
      <c r="N109" s="15" t="str">
        <f t="shared" si="6"/>
        <v/>
      </c>
      <c r="O109" s="163" t="str">
        <f t="shared" si="7"/>
        <v/>
      </c>
      <c r="P109" s="3"/>
      <c r="Q109" s="16" t="str">
        <f t="shared" si="8"/>
        <v/>
      </c>
      <c r="R109" s="21" t="str">
        <f>IF(D109="","",IF(VLOOKUP(D109,証券コード!$A$2:$C$9160,3,FALSE)="","",VLOOKUP(D109,証券コード!$A$2:$C$9160,3,FALSE)))</f>
        <v/>
      </c>
      <c r="S109" s="21"/>
      <c r="T109" s="3"/>
    </row>
    <row r="110" spans="1:20" x14ac:dyDescent="0.4">
      <c r="A110" s="21"/>
      <c r="B110" s="117"/>
      <c r="C110" s="40"/>
      <c r="D110" s="125"/>
      <c r="E110" s="23" t="str">
        <f>IFERROR(VLOOKUP(D110,証券コード!$A$2:$B$9160,2,FALSE),"")</f>
        <v/>
      </c>
      <c r="F110" s="76"/>
      <c r="G110" s="29"/>
      <c r="H110" s="33" t="str">
        <f t="shared" si="9"/>
        <v/>
      </c>
      <c r="I110" s="36"/>
      <c r="J110" s="44"/>
      <c r="K110" s="45"/>
      <c r="L110" s="40"/>
      <c r="M110" s="76"/>
      <c r="N110" s="15" t="str">
        <f t="shared" si="6"/>
        <v/>
      </c>
      <c r="O110" s="163" t="str">
        <f t="shared" si="7"/>
        <v/>
      </c>
      <c r="P110" s="3"/>
      <c r="Q110" s="16" t="str">
        <f t="shared" si="8"/>
        <v/>
      </c>
      <c r="R110" s="21" t="str">
        <f>IF(D110="","",IF(VLOOKUP(D110,証券コード!$A$2:$C$9160,3,FALSE)="","",VLOOKUP(D110,証券コード!$A$2:$C$9160,3,FALSE)))</f>
        <v/>
      </c>
      <c r="S110" s="21"/>
      <c r="T110" s="3"/>
    </row>
    <row r="111" spans="1:20" x14ac:dyDescent="0.4">
      <c r="A111" s="21"/>
      <c r="B111" s="117"/>
      <c r="C111" s="40"/>
      <c r="D111" s="125"/>
      <c r="E111" s="23" t="str">
        <f>IFERROR(VLOOKUP(D111,証券コード!$A$2:$B$9160,2,FALSE),"")</f>
        <v/>
      </c>
      <c r="F111" s="76"/>
      <c r="G111" s="29"/>
      <c r="H111" s="33" t="str">
        <f t="shared" si="9"/>
        <v/>
      </c>
      <c r="I111" s="36"/>
      <c r="J111" s="44"/>
      <c r="K111" s="45"/>
      <c r="L111" s="40"/>
      <c r="M111" s="76"/>
      <c r="N111" s="15" t="str">
        <f t="shared" si="6"/>
        <v/>
      </c>
      <c r="O111" s="163" t="str">
        <f t="shared" si="7"/>
        <v/>
      </c>
      <c r="P111" s="3"/>
      <c r="Q111" s="16" t="str">
        <f t="shared" si="8"/>
        <v/>
      </c>
      <c r="R111" s="21" t="str">
        <f>IF(D111="","",IF(VLOOKUP(D111,証券コード!$A$2:$C$9160,3,FALSE)="","",VLOOKUP(D111,証券コード!$A$2:$C$9160,3,FALSE)))</f>
        <v/>
      </c>
      <c r="S111" s="21"/>
      <c r="T111" s="3"/>
    </row>
    <row r="112" spans="1:20" x14ac:dyDescent="0.4">
      <c r="A112" s="21"/>
      <c r="B112" s="117"/>
      <c r="C112" s="40"/>
      <c r="D112" s="125"/>
      <c r="E112" s="23" t="str">
        <f>IFERROR(VLOOKUP(D112,証券コード!$A$2:$B$9160,2,FALSE),"")</f>
        <v/>
      </c>
      <c r="F112" s="76"/>
      <c r="G112" s="29"/>
      <c r="H112" s="33" t="str">
        <f t="shared" si="9"/>
        <v/>
      </c>
      <c r="I112" s="36"/>
      <c r="J112" s="44"/>
      <c r="K112" s="45"/>
      <c r="L112" s="40"/>
      <c r="M112" s="76"/>
      <c r="N112" s="15" t="str">
        <f t="shared" si="6"/>
        <v/>
      </c>
      <c r="O112" s="163" t="str">
        <f t="shared" si="7"/>
        <v/>
      </c>
      <c r="P112" s="3"/>
      <c r="Q112" s="16" t="str">
        <f t="shared" si="8"/>
        <v/>
      </c>
      <c r="R112" s="21" t="str">
        <f>IF(D112="","",IF(VLOOKUP(D112,証券コード!$A$2:$C$9160,3,FALSE)="","",VLOOKUP(D112,証券コード!$A$2:$C$9160,3,FALSE)))</f>
        <v/>
      </c>
      <c r="S112" s="21"/>
      <c r="T112" s="3"/>
    </row>
    <row r="113" spans="1:20" x14ac:dyDescent="0.4">
      <c r="A113" s="21"/>
      <c r="B113" s="117"/>
      <c r="C113" s="40"/>
      <c r="D113" s="125"/>
      <c r="E113" s="23" t="str">
        <f>IFERROR(VLOOKUP(D113,証券コード!$A$2:$B$9160,2,FALSE),"")</f>
        <v/>
      </c>
      <c r="F113" s="76"/>
      <c r="G113" s="29"/>
      <c r="H113" s="33" t="str">
        <f t="shared" si="9"/>
        <v/>
      </c>
      <c r="I113" s="36"/>
      <c r="J113" s="44"/>
      <c r="K113" s="45"/>
      <c r="L113" s="40"/>
      <c r="M113" s="76"/>
      <c r="N113" s="15" t="str">
        <f t="shared" si="6"/>
        <v/>
      </c>
      <c r="O113" s="163" t="str">
        <f t="shared" si="7"/>
        <v/>
      </c>
      <c r="P113" s="3"/>
      <c r="Q113" s="16" t="str">
        <f t="shared" si="8"/>
        <v/>
      </c>
      <c r="R113" s="21" t="str">
        <f>IF(D113="","",IF(VLOOKUP(D113,証券コード!$A$2:$C$9160,3,FALSE)="","",VLOOKUP(D113,証券コード!$A$2:$C$9160,3,FALSE)))</f>
        <v/>
      </c>
      <c r="S113" s="21"/>
      <c r="T113" s="3"/>
    </row>
    <row r="114" spans="1:20" x14ac:dyDescent="0.4">
      <c r="A114" s="21"/>
      <c r="B114" s="117"/>
      <c r="C114" s="40"/>
      <c r="D114" s="125"/>
      <c r="E114" s="23" t="str">
        <f>IFERROR(VLOOKUP(D114,証券コード!$A$2:$B$9160,2,FALSE),"")</f>
        <v/>
      </c>
      <c r="F114" s="76"/>
      <c r="G114" s="29"/>
      <c r="H114" s="33" t="str">
        <f t="shared" si="9"/>
        <v/>
      </c>
      <c r="I114" s="36"/>
      <c r="J114" s="44"/>
      <c r="K114" s="45"/>
      <c r="L114" s="40"/>
      <c r="M114" s="76"/>
      <c r="N114" s="15" t="str">
        <f t="shared" si="6"/>
        <v/>
      </c>
      <c r="O114" s="163" t="str">
        <f t="shared" si="7"/>
        <v/>
      </c>
      <c r="P114" s="3"/>
      <c r="Q114" s="16" t="str">
        <f t="shared" si="8"/>
        <v/>
      </c>
      <c r="R114" s="21" t="str">
        <f>IF(D114="","",IF(VLOOKUP(D114,証券コード!$A$2:$C$9160,3,FALSE)="","",VLOOKUP(D114,証券コード!$A$2:$C$9160,3,FALSE)))</f>
        <v/>
      </c>
      <c r="S114" s="21"/>
      <c r="T114" s="3"/>
    </row>
    <row r="115" spans="1:20" x14ac:dyDescent="0.4">
      <c r="A115" s="21"/>
      <c r="B115" s="117"/>
      <c r="C115" s="40"/>
      <c r="D115" s="125"/>
      <c r="E115" s="23" t="str">
        <f>IFERROR(VLOOKUP(D115,証券コード!$A$2:$B$9160,2,FALSE),"")</f>
        <v/>
      </c>
      <c r="F115" s="76"/>
      <c r="G115" s="29"/>
      <c r="H115" s="33" t="str">
        <f t="shared" si="9"/>
        <v/>
      </c>
      <c r="I115" s="36"/>
      <c r="J115" s="44"/>
      <c r="K115" s="45"/>
      <c r="L115" s="40"/>
      <c r="M115" s="76"/>
      <c r="N115" s="15" t="str">
        <f t="shared" si="6"/>
        <v/>
      </c>
      <c r="O115" s="163" t="str">
        <f t="shared" si="7"/>
        <v/>
      </c>
      <c r="P115" s="3"/>
      <c r="Q115" s="16" t="str">
        <f t="shared" si="8"/>
        <v/>
      </c>
      <c r="R115" s="21" t="str">
        <f>IF(D115="","",IF(VLOOKUP(D115,証券コード!$A$2:$C$9160,3,FALSE)="","",VLOOKUP(D115,証券コード!$A$2:$C$9160,3,FALSE)))</f>
        <v/>
      </c>
      <c r="S115" s="21"/>
      <c r="T115" s="3"/>
    </row>
    <row r="116" spans="1:20" x14ac:dyDescent="0.4">
      <c r="A116" s="21"/>
      <c r="B116" s="117"/>
      <c r="C116" s="40"/>
      <c r="D116" s="125"/>
      <c r="E116" s="23" t="str">
        <f>IFERROR(VLOOKUP(D116,証券コード!$A$2:$B$9160,2,FALSE),"")</f>
        <v/>
      </c>
      <c r="F116" s="76"/>
      <c r="G116" s="29"/>
      <c r="H116" s="33" t="str">
        <f t="shared" si="9"/>
        <v/>
      </c>
      <c r="I116" s="36"/>
      <c r="J116" s="44"/>
      <c r="K116" s="45"/>
      <c r="L116" s="40"/>
      <c r="M116" s="76"/>
      <c r="N116" s="15" t="str">
        <f t="shared" si="6"/>
        <v/>
      </c>
      <c r="O116" s="163" t="str">
        <f t="shared" si="7"/>
        <v/>
      </c>
      <c r="P116" s="3"/>
      <c r="Q116" s="16" t="str">
        <f t="shared" si="8"/>
        <v/>
      </c>
      <c r="R116" s="21" t="str">
        <f>IF(D116="","",IF(VLOOKUP(D116,証券コード!$A$2:$C$9160,3,FALSE)="","",VLOOKUP(D116,証券コード!$A$2:$C$9160,3,FALSE)))</f>
        <v/>
      </c>
      <c r="S116" s="21"/>
      <c r="T116" s="3"/>
    </row>
    <row r="117" spans="1:20" x14ac:dyDescent="0.4">
      <c r="A117" s="21"/>
      <c r="B117" s="117"/>
      <c r="C117" s="40"/>
      <c r="D117" s="125"/>
      <c r="E117" s="23" t="str">
        <f>IFERROR(VLOOKUP(D117,証券コード!$A$2:$B$9160,2,FALSE),"")</f>
        <v/>
      </c>
      <c r="F117" s="76"/>
      <c r="G117" s="29"/>
      <c r="H117" s="33" t="str">
        <f t="shared" si="9"/>
        <v/>
      </c>
      <c r="I117" s="36"/>
      <c r="J117" s="44"/>
      <c r="K117" s="45"/>
      <c r="L117" s="40"/>
      <c r="M117" s="76"/>
      <c r="N117" s="15" t="str">
        <f t="shared" si="6"/>
        <v/>
      </c>
      <c r="O117" s="163" t="str">
        <f t="shared" si="7"/>
        <v/>
      </c>
      <c r="P117" s="3"/>
      <c r="Q117" s="16" t="str">
        <f t="shared" si="8"/>
        <v/>
      </c>
      <c r="R117" s="21" t="str">
        <f>IF(D117="","",IF(VLOOKUP(D117,証券コード!$A$2:$C$9160,3,FALSE)="","",VLOOKUP(D117,証券コード!$A$2:$C$9160,3,FALSE)))</f>
        <v/>
      </c>
      <c r="S117" s="21"/>
      <c r="T117" s="3"/>
    </row>
    <row r="118" spans="1:20" x14ac:dyDescent="0.4">
      <c r="A118" s="21"/>
      <c r="B118" s="117"/>
      <c r="C118" s="40"/>
      <c r="D118" s="125"/>
      <c r="E118" s="23" t="str">
        <f>IFERROR(VLOOKUP(D118,証券コード!$A$2:$B$9160,2,FALSE),"")</f>
        <v/>
      </c>
      <c r="F118" s="76"/>
      <c r="G118" s="29"/>
      <c r="H118" s="33" t="str">
        <f t="shared" si="9"/>
        <v/>
      </c>
      <c r="I118" s="36"/>
      <c r="J118" s="44"/>
      <c r="K118" s="45"/>
      <c r="L118" s="40"/>
      <c r="M118" s="76"/>
      <c r="N118" s="15" t="str">
        <f t="shared" si="6"/>
        <v/>
      </c>
      <c r="O118" s="163" t="str">
        <f t="shared" si="7"/>
        <v/>
      </c>
      <c r="P118" s="3"/>
      <c r="Q118" s="16" t="str">
        <f t="shared" si="8"/>
        <v/>
      </c>
      <c r="R118" s="21" t="str">
        <f>IF(D118="","",IF(VLOOKUP(D118,証券コード!$A$2:$C$9160,3,FALSE)="","",VLOOKUP(D118,証券コード!$A$2:$C$9160,3,FALSE)))</f>
        <v/>
      </c>
      <c r="S118" s="21"/>
      <c r="T118" s="3"/>
    </row>
    <row r="119" spans="1:20" x14ac:dyDescent="0.4">
      <c r="A119" s="21"/>
      <c r="B119" s="117"/>
      <c r="C119" s="40"/>
      <c r="D119" s="125"/>
      <c r="E119" s="23" t="str">
        <f>IFERROR(VLOOKUP(D119,証券コード!$A$2:$B$9160,2,FALSE),"")</f>
        <v/>
      </c>
      <c r="F119" s="76"/>
      <c r="G119" s="29"/>
      <c r="H119" s="33" t="str">
        <f t="shared" si="9"/>
        <v/>
      </c>
      <c r="I119" s="36"/>
      <c r="J119" s="44"/>
      <c r="K119" s="45"/>
      <c r="L119" s="40"/>
      <c r="M119" s="76"/>
      <c r="N119" s="15" t="str">
        <f t="shared" si="6"/>
        <v/>
      </c>
      <c r="O119" s="163" t="str">
        <f t="shared" si="7"/>
        <v/>
      </c>
      <c r="P119" s="3"/>
      <c r="Q119" s="16" t="str">
        <f t="shared" si="8"/>
        <v/>
      </c>
      <c r="R119" s="21" t="str">
        <f>IF(D119="","",IF(VLOOKUP(D119,証券コード!$A$2:$C$9160,3,FALSE)="","",VLOOKUP(D119,証券コード!$A$2:$C$9160,3,FALSE)))</f>
        <v/>
      </c>
      <c r="S119" s="21"/>
      <c r="T119" s="3"/>
    </row>
    <row r="120" spans="1:20" x14ac:dyDescent="0.4">
      <c r="A120" s="21"/>
      <c r="B120" s="117"/>
      <c r="C120" s="40"/>
      <c r="D120" s="125"/>
      <c r="E120" s="23" t="str">
        <f>IFERROR(VLOOKUP(D120,証券コード!$A$2:$B$9160,2,FALSE),"")</f>
        <v/>
      </c>
      <c r="F120" s="76"/>
      <c r="G120" s="29"/>
      <c r="H120" s="33" t="str">
        <f t="shared" si="9"/>
        <v/>
      </c>
      <c r="I120" s="36"/>
      <c r="J120" s="44"/>
      <c r="K120" s="45"/>
      <c r="L120" s="40"/>
      <c r="M120" s="76"/>
      <c r="N120" s="15" t="str">
        <f t="shared" si="6"/>
        <v/>
      </c>
      <c r="O120" s="163" t="str">
        <f t="shared" si="7"/>
        <v/>
      </c>
      <c r="P120" s="3"/>
      <c r="Q120" s="16" t="str">
        <f t="shared" si="8"/>
        <v/>
      </c>
      <c r="R120" s="21" t="str">
        <f>IF(D120="","",IF(VLOOKUP(D120,証券コード!$A$2:$C$9160,3,FALSE)="","",VLOOKUP(D120,証券コード!$A$2:$C$9160,3,FALSE)))</f>
        <v/>
      </c>
      <c r="S120" s="21"/>
      <c r="T120" s="3"/>
    </row>
    <row r="121" spans="1:20" x14ac:dyDescent="0.4">
      <c r="A121" s="21"/>
      <c r="B121" s="117"/>
      <c r="C121" s="40"/>
      <c r="D121" s="125"/>
      <c r="E121" s="23" t="str">
        <f>IFERROR(VLOOKUP(D121,証券コード!$A$2:$B$9160,2,FALSE),"")</f>
        <v/>
      </c>
      <c r="F121" s="76"/>
      <c r="G121" s="29"/>
      <c r="H121" s="33" t="str">
        <f t="shared" si="9"/>
        <v/>
      </c>
      <c r="I121" s="36"/>
      <c r="J121" s="44"/>
      <c r="K121" s="45"/>
      <c r="L121" s="40"/>
      <c r="M121" s="76"/>
      <c r="N121" s="15" t="str">
        <f t="shared" si="6"/>
        <v/>
      </c>
      <c r="O121" s="163" t="str">
        <f t="shared" si="7"/>
        <v/>
      </c>
      <c r="P121" s="3"/>
      <c r="Q121" s="16" t="str">
        <f t="shared" si="8"/>
        <v/>
      </c>
      <c r="R121" s="21" t="str">
        <f>IF(D121="","",IF(VLOOKUP(D121,証券コード!$A$2:$C$9160,3,FALSE)="","",VLOOKUP(D121,証券コード!$A$2:$C$9160,3,FALSE)))</f>
        <v/>
      </c>
      <c r="S121" s="21"/>
      <c r="T121" s="3"/>
    </row>
    <row r="122" spans="1:20" x14ac:dyDescent="0.4">
      <c r="A122" s="21"/>
      <c r="B122" s="117"/>
      <c r="C122" s="40"/>
      <c r="D122" s="125"/>
      <c r="E122" s="23" t="str">
        <f>IFERROR(VLOOKUP(D122,証券コード!$A$2:$B$9160,2,FALSE),"")</f>
        <v/>
      </c>
      <c r="F122" s="76"/>
      <c r="G122" s="29"/>
      <c r="H122" s="33" t="str">
        <f t="shared" si="9"/>
        <v/>
      </c>
      <c r="I122" s="36"/>
      <c r="J122" s="44"/>
      <c r="K122" s="45"/>
      <c r="L122" s="40"/>
      <c r="M122" s="76"/>
      <c r="N122" s="15" t="str">
        <f t="shared" si="6"/>
        <v/>
      </c>
      <c r="O122" s="163" t="str">
        <f t="shared" si="7"/>
        <v/>
      </c>
      <c r="P122" s="3"/>
      <c r="Q122" s="16" t="str">
        <f t="shared" si="8"/>
        <v/>
      </c>
      <c r="R122" s="21" t="str">
        <f>IF(D122="","",IF(VLOOKUP(D122,証券コード!$A$2:$C$9160,3,FALSE)="","",VLOOKUP(D122,証券コード!$A$2:$C$9160,3,FALSE)))</f>
        <v/>
      </c>
      <c r="S122" s="21"/>
      <c r="T122" s="3"/>
    </row>
    <row r="123" spans="1:20" x14ac:dyDescent="0.4">
      <c r="A123" s="21"/>
      <c r="B123" s="117"/>
      <c r="C123" s="40"/>
      <c r="D123" s="125"/>
      <c r="E123" s="23" t="str">
        <f>IFERROR(VLOOKUP(D123,証券コード!$A$2:$B$9160,2,FALSE),"")</f>
        <v/>
      </c>
      <c r="F123" s="76"/>
      <c r="G123" s="29"/>
      <c r="H123" s="33" t="str">
        <f t="shared" si="9"/>
        <v/>
      </c>
      <c r="I123" s="36"/>
      <c r="J123" s="44"/>
      <c r="K123" s="45"/>
      <c r="L123" s="40"/>
      <c r="M123" s="76"/>
      <c r="N123" s="15" t="str">
        <f t="shared" si="6"/>
        <v/>
      </c>
      <c r="O123" s="163" t="str">
        <f t="shared" si="7"/>
        <v/>
      </c>
      <c r="P123" s="3"/>
      <c r="Q123" s="16" t="str">
        <f t="shared" si="8"/>
        <v/>
      </c>
      <c r="R123" s="21" t="str">
        <f>IF(D123="","",IF(VLOOKUP(D123,証券コード!$A$2:$C$9160,3,FALSE)="","",VLOOKUP(D123,証券コード!$A$2:$C$9160,3,FALSE)))</f>
        <v/>
      </c>
      <c r="S123" s="21"/>
      <c r="T123" s="3"/>
    </row>
    <row r="124" spans="1:20" x14ac:dyDescent="0.4">
      <c r="A124" s="21"/>
      <c r="B124" s="117"/>
      <c r="C124" s="40"/>
      <c r="D124" s="125"/>
      <c r="E124" s="23" t="str">
        <f>IFERROR(VLOOKUP(D124,証券コード!$A$2:$B$9160,2,FALSE),"")</f>
        <v/>
      </c>
      <c r="F124" s="76"/>
      <c r="G124" s="29"/>
      <c r="H124" s="33" t="str">
        <f t="shared" si="9"/>
        <v/>
      </c>
      <c r="I124" s="36"/>
      <c r="J124" s="44"/>
      <c r="K124" s="45"/>
      <c r="L124" s="40"/>
      <c r="M124" s="76"/>
      <c r="N124" s="15" t="str">
        <f t="shared" si="6"/>
        <v/>
      </c>
      <c r="O124" s="163" t="str">
        <f t="shared" si="7"/>
        <v/>
      </c>
      <c r="P124" s="3"/>
      <c r="Q124" s="16" t="str">
        <f t="shared" si="8"/>
        <v/>
      </c>
      <c r="R124" s="21" t="str">
        <f>IF(D124="","",IF(VLOOKUP(D124,証券コード!$A$2:$C$9160,3,FALSE)="","",VLOOKUP(D124,証券コード!$A$2:$C$9160,3,FALSE)))</f>
        <v/>
      </c>
      <c r="S124" s="21"/>
      <c r="T124" s="3"/>
    </row>
    <row r="125" spans="1:20" x14ac:dyDescent="0.4">
      <c r="A125" s="21"/>
      <c r="B125" s="117"/>
      <c r="C125" s="40"/>
      <c r="D125" s="125"/>
      <c r="E125" s="23" t="str">
        <f>IFERROR(VLOOKUP(D125,証券コード!$A$2:$B$9160,2,FALSE),"")</f>
        <v/>
      </c>
      <c r="F125" s="76"/>
      <c r="G125" s="29"/>
      <c r="H125" s="33" t="str">
        <f t="shared" si="9"/>
        <v/>
      </c>
      <c r="I125" s="36"/>
      <c r="J125" s="44"/>
      <c r="K125" s="45"/>
      <c r="L125" s="40"/>
      <c r="M125" s="76"/>
      <c r="N125" s="15" t="str">
        <f t="shared" si="6"/>
        <v/>
      </c>
      <c r="O125" s="163" t="str">
        <f t="shared" si="7"/>
        <v/>
      </c>
      <c r="P125" s="3"/>
      <c r="Q125" s="16" t="str">
        <f t="shared" si="8"/>
        <v/>
      </c>
      <c r="R125" s="21" t="str">
        <f>IF(D125="","",IF(VLOOKUP(D125,証券コード!$A$2:$C$9160,3,FALSE)="","",VLOOKUP(D125,証券コード!$A$2:$C$9160,3,FALSE)))</f>
        <v/>
      </c>
      <c r="S125" s="21"/>
      <c r="T125" s="3"/>
    </row>
    <row r="126" spans="1:20" x14ac:dyDescent="0.4">
      <c r="A126" s="21"/>
      <c r="B126" s="117"/>
      <c r="C126" s="40"/>
      <c r="D126" s="125"/>
      <c r="E126" s="23" t="str">
        <f>IFERROR(VLOOKUP(D126,証券コード!$A$2:$B$9160,2,FALSE),"")</f>
        <v/>
      </c>
      <c r="F126" s="76"/>
      <c r="G126" s="29"/>
      <c r="H126" s="33" t="str">
        <f t="shared" si="9"/>
        <v/>
      </c>
      <c r="I126" s="36"/>
      <c r="J126" s="44"/>
      <c r="K126" s="45"/>
      <c r="L126" s="40"/>
      <c r="M126" s="76"/>
      <c r="N126" s="15" t="str">
        <f t="shared" si="6"/>
        <v/>
      </c>
      <c r="O126" s="163" t="str">
        <f t="shared" si="7"/>
        <v/>
      </c>
      <c r="P126" s="3"/>
      <c r="Q126" s="16" t="str">
        <f t="shared" si="8"/>
        <v/>
      </c>
      <c r="R126" s="21" t="str">
        <f>IF(D126="","",IF(VLOOKUP(D126,証券コード!$A$2:$C$9160,3,FALSE)="","",VLOOKUP(D126,証券コード!$A$2:$C$9160,3,FALSE)))</f>
        <v/>
      </c>
      <c r="S126" s="21"/>
      <c r="T126" s="3"/>
    </row>
    <row r="127" spans="1:20" x14ac:dyDescent="0.4">
      <c r="A127" s="21"/>
      <c r="B127" s="117"/>
      <c r="C127" s="40"/>
      <c r="D127" s="125"/>
      <c r="E127" s="23" t="str">
        <f>IFERROR(VLOOKUP(D127,証券コード!$A$2:$B$9160,2,FALSE),"")</f>
        <v/>
      </c>
      <c r="F127" s="76"/>
      <c r="G127" s="29"/>
      <c r="H127" s="33" t="str">
        <f t="shared" si="9"/>
        <v/>
      </c>
      <c r="I127" s="36"/>
      <c r="J127" s="44"/>
      <c r="K127" s="45"/>
      <c r="L127" s="40"/>
      <c r="M127" s="76"/>
      <c r="N127" s="15" t="str">
        <f t="shared" si="6"/>
        <v/>
      </c>
      <c r="O127" s="163" t="str">
        <f t="shared" si="7"/>
        <v/>
      </c>
      <c r="P127" s="3"/>
      <c r="Q127" s="16" t="str">
        <f t="shared" si="8"/>
        <v/>
      </c>
      <c r="R127" s="21" t="str">
        <f>IF(D127="","",IF(VLOOKUP(D127,証券コード!$A$2:$C$9160,3,FALSE)="","",VLOOKUP(D127,証券コード!$A$2:$C$9160,3,FALSE)))</f>
        <v/>
      </c>
      <c r="S127" s="21"/>
      <c r="T127" s="3"/>
    </row>
    <row r="128" spans="1:20" x14ac:dyDescent="0.4">
      <c r="A128" s="21"/>
      <c r="B128" s="117"/>
      <c r="C128" s="40"/>
      <c r="D128" s="125"/>
      <c r="E128" s="23" t="str">
        <f>IFERROR(VLOOKUP(D128,証券コード!$A$2:$B$9160,2,FALSE),"")</f>
        <v/>
      </c>
      <c r="F128" s="76"/>
      <c r="G128" s="29"/>
      <c r="H128" s="33" t="str">
        <f t="shared" si="9"/>
        <v/>
      </c>
      <c r="I128" s="36"/>
      <c r="J128" s="44"/>
      <c r="K128" s="45"/>
      <c r="L128" s="40"/>
      <c r="M128" s="76"/>
      <c r="N128" s="15" t="str">
        <f t="shared" si="6"/>
        <v/>
      </c>
      <c r="O128" s="163" t="str">
        <f t="shared" si="7"/>
        <v/>
      </c>
      <c r="P128" s="3"/>
      <c r="Q128" s="16" t="str">
        <f t="shared" si="8"/>
        <v/>
      </c>
      <c r="R128" s="21" t="str">
        <f>IF(D128="","",IF(VLOOKUP(D128,証券コード!$A$2:$C$9160,3,FALSE)="","",VLOOKUP(D128,証券コード!$A$2:$C$9160,3,FALSE)))</f>
        <v/>
      </c>
      <c r="S128" s="21"/>
      <c r="T128" s="3"/>
    </row>
    <row r="129" spans="1:20" x14ac:dyDescent="0.4">
      <c r="A129" s="21"/>
      <c r="B129" s="117"/>
      <c r="C129" s="40"/>
      <c r="D129" s="125"/>
      <c r="E129" s="23" t="str">
        <f>IFERROR(VLOOKUP(D129,証券コード!$A$2:$B$9160,2,FALSE),"")</f>
        <v/>
      </c>
      <c r="F129" s="76"/>
      <c r="G129" s="29"/>
      <c r="H129" s="33" t="str">
        <f t="shared" si="9"/>
        <v/>
      </c>
      <c r="I129" s="36"/>
      <c r="J129" s="44"/>
      <c r="K129" s="45"/>
      <c r="L129" s="40"/>
      <c r="M129" s="76"/>
      <c r="N129" s="15" t="str">
        <f t="shared" si="6"/>
        <v/>
      </c>
      <c r="O129" s="163" t="str">
        <f t="shared" si="7"/>
        <v/>
      </c>
      <c r="P129" s="3"/>
      <c r="Q129" s="16" t="str">
        <f t="shared" si="8"/>
        <v/>
      </c>
      <c r="R129" s="21" t="str">
        <f>IF(D129="","",IF(VLOOKUP(D129,証券コード!$A$2:$C$9160,3,FALSE)="","",VLOOKUP(D129,証券コード!$A$2:$C$9160,3,FALSE)))</f>
        <v/>
      </c>
      <c r="S129" s="21"/>
      <c r="T129" s="3"/>
    </row>
    <row r="130" spans="1:20" x14ac:dyDescent="0.4">
      <c r="A130" s="21"/>
      <c r="B130" s="117"/>
      <c r="C130" s="40"/>
      <c r="D130" s="125"/>
      <c r="E130" s="23" t="str">
        <f>IFERROR(VLOOKUP(D130,証券コード!$A$2:$B$9160,2,FALSE),"")</f>
        <v/>
      </c>
      <c r="F130" s="76"/>
      <c r="G130" s="29"/>
      <c r="H130" s="33" t="str">
        <f t="shared" si="9"/>
        <v/>
      </c>
      <c r="I130" s="36"/>
      <c r="J130" s="44"/>
      <c r="K130" s="45"/>
      <c r="L130" s="40"/>
      <c r="M130" s="76"/>
      <c r="N130" s="15" t="str">
        <f t="shared" ref="N130:N193" si="10">IF(M130="","",(M130-F130)*G130)</f>
        <v/>
      </c>
      <c r="O130" s="163" t="str">
        <f t="shared" ref="O130:O193" si="11">IF(M130="","",ROUNDDOWN((M130-F130)/F130,4))</f>
        <v/>
      </c>
      <c r="P130" s="3"/>
      <c r="Q130" s="16" t="str">
        <f t="shared" ref="Q130:Q193" si="12">IF(ISERROR(N130-P130),"",N130-I130-P130)</f>
        <v/>
      </c>
      <c r="R130" s="21" t="str">
        <f>IF(D130="","",IF(VLOOKUP(D130,証券コード!$A$2:$C$9160,3,FALSE)="","",VLOOKUP(D130,証券コード!$A$2:$C$9160,3,FALSE)))</f>
        <v/>
      </c>
      <c r="S130" s="21"/>
      <c r="T130" s="3"/>
    </row>
    <row r="131" spans="1:20" x14ac:dyDescent="0.4">
      <c r="A131" s="21"/>
      <c r="B131" s="117"/>
      <c r="C131" s="40"/>
      <c r="D131" s="125"/>
      <c r="E131" s="23" t="str">
        <f>IFERROR(VLOOKUP(D131,証券コード!$A$2:$B$9160,2,FALSE),"")</f>
        <v/>
      </c>
      <c r="F131" s="76"/>
      <c r="G131" s="29"/>
      <c r="H131" s="33" t="str">
        <f t="shared" si="9"/>
        <v/>
      </c>
      <c r="I131" s="36"/>
      <c r="J131" s="44"/>
      <c r="K131" s="45"/>
      <c r="L131" s="40"/>
      <c r="M131" s="76"/>
      <c r="N131" s="15" t="str">
        <f t="shared" si="10"/>
        <v/>
      </c>
      <c r="O131" s="163" t="str">
        <f t="shared" si="11"/>
        <v/>
      </c>
      <c r="P131" s="3"/>
      <c r="Q131" s="16" t="str">
        <f t="shared" si="12"/>
        <v/>
      </c>
      <c r="R131" s="21" t="str">
        <f>IF(D131="","",IF(VLOOKUP(D131,証券コード!$A$2:$C$9160,3,FALSE)="","",VLOOKUP(D131,証券コード!$A$2:$C$9160,3,FALSE)))</f>
        <v/>
      </c>
      <c r="S131" s="21"/>
      <c r="T131" s="3"/>
    </row>
    <row r="132" spans="1:20" x14ac:dyDescent="0.4">
      <c r="A132" s="21"/>
      <c r="B132" s="117"/>
      <c r="C132" s="40"/>
      <c r="D132" s="125"/>
      <c r="E132" s="23" t="str">
        <f>IFERROR(VLOOKUP(D132,証券コード!$A$2:$B$9160,2,FALSE),"")</f>
        <v/>
      </c>
      <c r="F132" s="76"/>
      <c r="G132" s="29"/>
      <c r="H132" s="33" t="str">
        <f t="shared" si="9"/>
        <v/>
      </c>
      <c r="I132" s="36"/>
      <c r="J132" s="44"/>
      <c r="K132" s="45"/>
      <c r="L132" s="40"/>
      <c r="M132" s="76"/>
      <c r="N132" s="15" t="str">
        <f t="shared" si="10"/>
        <v/>
      </c>
      <c r="O132" s="163" t="str">
        <f t="shared" si="11"/>
        <v/>
      </c>
      <c r="P132" s="3"/>
      <c r="Q132" s="16" t="str">
        <f t="shared" si="12"/>
        <v/>
      </c>
      <c r="R132" s="21" t="str">
        <f>IF(D132="","",IF(VLOOKUP(D132,証券コード!$A$2:$C$9160,3,FALSE)="","",VLOOKUP(D132,証券コード!$A$2:$C$9160,3,FALSE)))</f>
        <v/>
      </c>
      <c r="S132" s="21"/>
      <c r="T132" s="3"/>
    </row>
    <row r="133" spans="1:20" x14ac:dyDescent="0.4">
      <c r="A133" s="21"/>
      <c r="B133" s="117"/>
      <c r="C133" s="40"/>
      <c r="D133" s="125"/>
      <c r="E133" s="23" t="str">
        <f>IFERROR(VLOOKUP(D133,証券コード!$A$2:$B$9160,2,FALSE),"")</f>
        <v/>
      </c>
      <c r="F133" s="76"/>
      <c r="G133" s="29"/>
      <c r="H133" s="33" t="str">
        <f t="shared" si="9"/>
        <v/>
      </c>
      <c r="I133" s="36"/>
      <c r="J133" s="44"/>
      <c r="K133" s="45"/>
      <c r="L133" s="40"/>
      <c r="M133" s="76"/>
      <c r="N133" s="15" t="str">
        <f t="shared" si="10"/>
        <v/>
      </c>
      <c r="O133" s="163" t="str">
        <f t="shared" si="11"/>
        <v/>
      </c>
      <c r="P133" s="3"/>
      <c r="Q133" s="16" t="str">
        <f t="shared" si="12"/>
        <v/>
      </c>
      <c r="R133" s="21" t="str">
        <f>IF(D133="","",IF(VLOOKUP(D133,証券コード!$A$2:$C$9160,3,FALSE)="","",VLOOKUP(D133,証券コード!$A$2:$C$9160,3,FALSE)))</f>
        <v/>
      </c>
      <c r="S133" s="21"/>
      <c r="T133" s="3"/>
    </row>
    <row r="134" spans="1:20" x14ac:dyDescent="0.4">
      <c r="A134" s="21"/>
      <c r="B134" s="117"/>
      <c r="C134" s="40"/>
      <c r="D134" s="125"/>
      <c r="E134" s="23" t="str">
        <f>IFERROR(VLOOKUP(D134,証券コード!$A$2:$B$9160,2,FALSE),"")</f>
        <v/>
      </c>
      <c r="F134" s="76"/>
      <c r="G134" s="29"/>
      <c r="H134" s="33" t="str">
        <f t="shared" si="9"/>
        <v/>
      </c>
      <c r="I134" s="36"/>
      <c r="J134" s="44"/>
      <c r="K134" s="45"/>
      <c r="L134" s="40"/>
      <c r="M134" s="76"/>
      <c r="N134" s="15" t="str">
        <f t="shared" si="10"/>
        <v/>
      </c>
      <c r="O134" s="163" t="str">
        <f t="shared" si="11"/>
        <v/>
      </c>
      <c r="P134" s="3"/>
      <c r="Q134" s="16" t="str">
        <f t="shared" si="12"/>
        <v/>
      </c>
      <c r="R134" s="21" t="str">
        <f>IF(D134="","",IF(VLOOKUP(D134,証券コード!$A$2:$C$9160,3,FALSE)="","",VLOOKUP(D134,証券コード!$A$2:$C$9160,3,FALSE)))</f>
        <v/>
      </c>
      <c r="S134" s="21"/>
      <c r="T134" s="3"/>
    </row>
    <row r="135" spans="1:20" x14ac:dyDescent="0.4">
      <c r="A135" s="21"/>
      <c r="B135" s="117"/>
      <c r="C135" s="40"/>
      <c r="D135" s="125"/>
      <c r="E135" s="23" t="str">
        <f>IFERROR(VLOOKUP(D135,証券コード!$A$2:$B$9160,2,FALSE),"")</f>
        <v/>
      </c>
      <c r="F135" s="76"/>
      <c r="G135" s="29"/>
      <c r="H135" s="33" t="str">
        <f t="shared" si="9"/>
        <v/>
      </c>
      <c r="I135" s="36"/>
      <c r="J135" s="44"/>
      <c r="K135" s="45"/>
      <c r="L135" s="40"/>
      <c r="M135" s="76"/>
      <c r="N135" s="15" t="str">
        <f t="shared" si="10"/>
        <v/>
      </c>
      <c r="O135" s="163" t="str">
        <f t="shared" si="11"/>
        <v/>
      </c>
      <c r="P135" s="3"/>
      <c r="Q135" s="16" t="str">
        <f t="shared" si="12"/>
        <v/>
      </c>
      <c r="R135" s="21" t="str">
        <f>IF(D135="","",IF(VLOOKUP(D135,証券コード!$A$2:$C$9160,3,FALSE)="","",VLOOKUP(D135,証券コード!$A$2:$C$9160,3,FALSE)))</f>
        <v/>
      </c>
      <c r="S135" s="21"/>
      <c r="T135" s="3"/>
    </row>
    <row r="136" spans="1:20" x14ac:dyDescent="0.4">
      <c r="A136" s="21"/>
      <c r="B136" s="117"/>
      <c r="C136" s="40"/>
      <c r="D136" s="125"/>
      <c r="E136" s="23" t="str">
        <f>IFERROR(VLOOKUP(D136,証券コード!$A$2:$B$9160,2,FALSE),"")</f>
        <v/>
      </c>
      <c r="F136" s="76"/>
      <c r="G136" s="29"/>
      <c r="H136" s="33" t="str">
        <f t="shared" si="9"/>
        <v/>
      </c>
      <c r="I136" s="36"/>
      <c r="J136" s="44"/>
      <c r="K136" s="45"/>
      <c r="L136" s="40"/>
      <c r="M136" s="76"/>
      <c r="N136" s="15" t="str">
        <f t="shared" si="10"/>
        <v/>
      </c>
      <c r="O136" s="163" t="str">
        <f t="shared" si="11"/>
        <v/>
      </c>
      <c r="P136" s="3"/>
      <c r="Q136" s="16" t="str">
        <f t="shared" si="12"/>
        <v/>
      </c>
      <c r="R136" s="21" t="str">
        <f>IF(D136="","",IF(VLOOKUP(D136,証券コード!$A$2:$C$9160,3,FALSE)="","",VLOOKUP(D136,証券コード!$A$2:$C$9160,3,FALSE)))</f>
        <v/>
      </c>
      <c r="S136" s="21"/>
      <c r="T136" s="3"/>
    </row>
    <row r="137" spans="1:20" x14ac:dyDescent="0.4">
      <c r="A137" s="21"/>
      <c r="B137" s="117"/>
      <c r="C137" s="40"/>
      <c r="D137" s="125"/>
      <c r="E137" s="23" t="str">
        <f>IFERROR(VLOOKUP(D137,証券コード!$A$2:$B$9160,2,FALSE),"")</f>
        <v/>
      </c>
      <c r="F137" s="76"/>
      <c r="G137" s="29"/>
      <c r="H137" s="33" t="str">
        <f t="shared" si="9"/>
        <v/>
      </c>
      <c r="I137" s="36"/>
      <c r="J137" s="44"/>
      <c r="K137" s="45"/>
      <c r="L137" s="40"/>
      <c r="M137" s="76"/>
      <c r="N137" s="15" t="str">
        <f t="shared" si="10"/>
        <v/>
      </c>
      <c r="O137" s="163" t="str">
        <f t="shared" si="11"/>
        <v/>
      </c>
      <c r="P137" s="3"/>
      <c r="Q137" s="16" t="str">
        <f t="shared" si="12"/>
        <v/>
      </c>
      <c r="R137" s="21" t="str">
        <f>IF(D137="","",IF(VLOOKUP(D137,証券コード!$A$2:$C$9160,3,FALSE)="","",VLOOKUP(D137,証券コード!$A$2:$C$9160,3,FALSE)))</f>
        <v/>
      </c>
      <c r="S137" s="21"/>
      <c r="T137" s="3"/>
    </row>
    <row r="138" spans="1:20" x14ac:dyDescent="0.4">
      <c r="A138" s="21"/>
      <c r="B138" s="117"/>
      <c r="C138" s="40"/>
      <c r="D138" s="125"/>
      <c r="E138" s="23" t="str">
        <f>IFERROR(VLOOKUP(D138,証券コード!$A$2:$B$9160,2,FALSE),"")</f>
        <v/>
      </c>
      <c r="F138" s="76"/>
      <c r="G138" s="29"/>
      <c r="H138" s="33" t="str">
        <f t="shared" si="9"/>
        <v/>
      </c>
      <c r="I138" s="36"/>
      <c r="J138" s="44"/>
      <c r="K138" s="45"/>
      <c r="L138" s="40"/>
      <c r="M138" s="76"/>
      <c r="N138" s="15" t="str">
        <f t="shared" si="10"/>
        <v/>
      </c>
      <c r="O138" s="163" t="str">
        <f t="shared" si="11"/>
        <v/>
      </c>
      <c r="P138" s="3"/>
      <c r="Q138" s="16" t="str">
        <f t="shared" si="12"/>
        <v/>
      </c>
      <c r="R138" s="21" t="str">
        <f>IF(D138="","",IF(VLOOKUP(D138,証券コード!$A$2:$C$9160,3,FALSE)="","",VLOOKUP(D138,証券コード!$A$2:$C$9160,3,FALSE)))</f>
        <v/>
      </c>
      <c r="S138" s="21"/>
      <c r="T138" s="3"/>
    </row>
    <row r="139" spans="1:20" x14ac:dyDescent="0.4">
      <c r="A139" s="21"/>
      <c r="B139" s="117"/>
      <c r="C139" s="40"/>
      <c r="D139" s="125"/>
      <c r="E139" s="23" t="str">
        <f>IFERROR(VLOOKUP(D139,証券コード!$A$2:$B$9160,2,FALSE),"")</f>
        <v/>
      </c>
      <c r="F139" s="76"/>
      <c r="G139" s="29"/>
      <c r="H139" s="33" t="str">
        <f t="shared" si="9"/>
        <v/>
      </c>
      <c r="I139" s="36"/>
      <c r="J139" s="44"/>
      <c r="K139" s="45"/>
      <c r="L139" s="40"/>
      <c r="M139" s="76"/>
      <c r="N139" s="15" t="str">
        <f t="shared" si="10"/>
        <v/>
      </c>
      <c r="O139" s="163" t="str">
        <f t="shared" si="11"/>
        <v/>
      </c>
      <c r="P139" s="3"/>
      <c r="Q139" s="16" t="str">
        <f t="shared" si="12"/>
        <v/>
      </c>
      <c r="R139" s="21" t="str">
        <f>IF(D139="","",IF(VLOOKUP(D139,証券コード!$A$2:$C$9160,3,FALSE)="","",VLOOKUP(D139,証券コード!$A$2:$C$9160,3,FALSE)))</f>
        <v/>
      </c>
      <c r="S139" s="21"/>
      <c r="T139" s="3"/>
    </row>
    <row r="140" spans="1:20" x14ac:dyDescent="0.4">
      <c r="A140" s="21"/>
      <c r="B140" s="117"/>
      <c r="C140" s="40"/>
      <c r="D140" s="125"/>
      <c r="E140" s="23" t="str">
        <f>IFERROR(VLOOKUP(D140,証券コード!$A$2:$B$9160,2,FALSE),"")</f>
        <v/>
      </c>
      <c r="F140" s="76"/>
      <c r="G140" s="29"/>
      <c r="H140" s="33" t="str">
        <f t="shared" si="9"/>
        <v/>
      </c>
      <c r="I140" s="36"/>
      <c r="J140" s="44"/>
      <c r="K140" s="45"/>
      <c r="L140" s="40"/>
      <c r="M140" s="76"/>
      <c r="N140" s="15" t="str">
        <f t="shared" si="10"/>
        <v/>
      </c>
      <c r="O140" s="163" t="str">
        <f t="shared" si="11"/>
        <v/>
      </c>
      <c r="P140" s="3"/>
      <c r="Q140" s="16" t="str">
        <f t="shared" si="12"/>
        <v/>
      </c>
      <c r="R140" s="21" t="str">
        <f>IF(D140="","",IF(VLOOKUP(D140,証券コード!$A$2:$C$9160,3,FALSE)="","",VLOOKUP(D140,証券コード!$A$2:$C$9160,3,FALSE)))</f>
        <v/>
      </c>
      <c r="S140" s="21"/>
      <c r="T140" s="3"/>
    </row>
    <row r="141" spans="1:20" x14ac:dyDescent="0.4">
      <c r="A141" s="21"/>
      <c r="B141" s="117"/>
      <c r="C141" s="40"/>
      <c r="D141" s="125"/>
      <c r="E141" s="23" t="str">
        <f>IFERROR(VLOOKUP(D141,証券コード!$A$2:$B$9160,2,FALSE),"")</f>
        <v/>
      </c>
      <c r="F141" s="76"/>
      <c r="G141" s="29"/>
      <c r="H141" s="33" t="str">
        <f t="shared" si="9"/>
        <v/>
      </c>
      <c r="I141" s="36"/>
      <c r="J141" s="44"/>
      <c r="K141" s="45"/>
      <c r="L141" s="40"/>
      <c r="M141" s="76"/>
      <c r="N141" s="15" t="str">
        <f t="shared" si="10"/>
        <v/>
      </c>
      <c r="O141" s="163" t="str">
        <f t="shared" si="11"/>
        <v/>
      </c>
      <c r="P141" s="3"/>
      <c r="Q141" s="16" t="str">
        <f t="shared" si="12"/>
        <v/>
      </c>
      <c r="R141" s="21" t="str">
        <f>IF(D141="","",IF(VLOOKUP(D141,証券コード!$A$2:$C$9160,3,FALSE)="","",VLOOKUP(D141,証券コード!$A$2:$C$9160,3,FALSE)))</f>
        <v/>
      </c>
      <c r="S141" s="21"/>
      <c r="T141" s="3"/>
    </row>
    <row r="142" spans="1:20" x14ac:dyDescent="0.4">
      <c r="A142" s="21"/>
      <c r="B142" s="117"/>
      <c r="C142" s="40"/>
      <c r="D142" s="125"/>
      <c r="E142" s="23" t="str">
        <f>IFERROR(VLOOKUP(D142,証券コード!$A$2:$B$9160,2,FALSE),"")</f>
        <v/>
      </c>
      <c r="F142" s="76"/>
      <c r="G142" s="29"/>
      <c r="H142" s="33" t="str">
        <f t="shared" si="9"/>
        <v/>
      </c>
      <c r="I142" s="36"/>
      <c r="J142" s="44"/>
      <c r="K142" s="45"/>
      <c r="L142" s="40"/>
      <c r="M142" s="76"/>
      <c r="N142" s="15" t="str">
        <f t="shared" si="10"/>
        <v/>
      </c>
      <c r="O142" s="163" t="str">
        <f t="shared" si="11"/>
        <v/>
      </c>
      <c r="P142" s="3"/>
      <c r="Q142" s="16" t="str">
        <f t="shared" si="12"/>
        <v/>
      </c>
      <c r="R142" s="21" t="str">
        <f>IF(D142="","",IF(VLOOKUP(D142,証券コード!$A$2:$C$9160,3,FALSE)="","",VLOOKUP(D142,証券コード!$A$2:$C$9160,3,FALSE)))</f>
        <v/>
      </c>
      <c r="S142" s="21"/>
      <c r="T142" s="3"/>
    </row>
    <row r="143" spans="1:20" x14ac:dyDescent="0.4">
      <c r="A143" s="21"/>
      <c r="B143" s="117"/>
      <c r="C143" s="40"/>
      <c r="D143" s="125"/>
      <c r="E143" s="23" t="str">
        <f>IFERROR(VLOOKUP(D143,証券コード!$A$2:$B$9160,2,FALSE),"")</f>
        <v/>
      </c>
      <c r="F143" s="76"/>
      <c r="G143" s="29"/>
      <c r="H143" s="33" t="str">
        <f t="shared" si="9"/>
        <v/>
      </c>
      <c r="I143" s="36"/>
      <c r="J143" s="44"/>
      <c r="K143" s="45"/>
      <c r="L143" s="40"/>
      <c r="M143" s="76"/>
      <c r="N143" s="15" t="str">
        <f t="shared" si="10"/>
        <v/>
      </c>
      <c r="O143" s="163" t="str">
        <f t="shared" si="11"/>
        <v/>
      </c>
      <c r="P143" s="3"/>
      <c r="Q143" s="16" t="str">
        <f t="shared" si="12"/>
        <v/>
      </c>
      <c r="R143" s="21" t="str">
        <f>IF(D143="","",IF(VLOOKUP(D143,証券コード!$A$2:$C$9160,3,FALSE)="","",VLOOKUP(D143,証券コード!$A$2:$C$9160,3,FALSE)))</f>
        <v/>
      </c>
      <c r="S143" s="21"/>
      <c r="T143" s="3"/>
    </row>
    <row r="144" spans="1:20" x14ac:dyDescent="0.4">
      <c r="A144" s="21"/>
      <c r="B144" s="117"/>
      <c r="C144" s="40"/>
      <c r="D144" s="125"/>
      <c r="E144" s="23" t="str">
        <f>IFERROR(VLOOKUP(D144,証券コード!$A$2:$B$9160,2,FALSE),"")</f>
        <v/>
      </c>
      <c r="F144" s="76"/>
      <c r="G144" s="29"/>
      <c r="H144" s="33" t="str">
        <f t="shared" si="9"/>
        <v/>
      </c>
      <c r="I144" s="36"/>
      <c r="J144" s="44"/>
      <c r="K144" s="45"/>
      <c r="L144" s="40"/>
      <c r="M144" s="76"/>
      <c r="N144" s="15" t="str">
        <f t="shared" si="10"/>
        <v/>
      </c>
      <c r="O144" s="163" t="str">
        <f t="shared" si="11"/>
        <v/>
      </c>
      <c r="P144" s="3"/>
      <c r="Q144" s="16" t="str">
        <f t="shared" si="12"/>
        <v/>
      </c>
      <c r="R144" s="21" t="str">
        <f>IF(D144="","",IF(VLOOKUP(D144,証券コード!$A$2:$C$9160,3,FALSE)="","",VLOOKUP(D144,証券コード!$A$2:$C$9160,3,FALSE)))</f>
        <v/>
      </c>
      <c r="S144" s="21"/>
      <c r="T144" s="3"/>
    </row>
    <row r="145" spans="1:20" x14ac:dyDescent="0.4">
      <c r="A145" s="21"/>
      <c r="B145" s="117"/>
      <c r="C145" s="40"/>
      <c r="D145" s="125"/>
      <c r="E145" s="23" t="str">
        <f>IFERROR(VLOOKUP(D145,証券コード!$A$2:$B$9160,2,FALSE),"")</f>
        <v/>
      </c>
      <c r="F145" s="76"/>
      <c r="G145" s="29"/>
      <c r="H145" s="33" t="str">
        <f t="shared" si="9"/>
        <v/>
      </c>
      <c r="I145" s="36"/>
      <c r="J145" s="44"/>
      <c r="K145" s="45"/>
      <c r="L145" s="40"/>
      <c r="M145" s="76"/>
      <c r="N145" s="15" t="str">
        <f t="shared" si="10"/>
        <v/>
      </c>
      <c r="O145" s="163" t="str">
        <f t="shared" si="11"/>
        <v/>
      </c>
      <c r="P145" s="3"/>
      <c r="Q145" s="16" t="str">
        <f t="shared" si="12"/>
        <v/>
      </c>
      <c r="R145" s="21" t="str">
        <f>IF(D145="","",IF(VLOOKUP(D145,証券コード!$A$2:$C$9160,3,FALSE)="","",VLOOKUP(D145,証券コード!$A$2:$C$9160,3,FALSE)))</f>
        <v/>
      </c>
      <c r="S145" s="21"/>
      <c r="T145" s="3"/>
    </row>
    <row r="146" spans="1:20" x14ac:dyDescent="0.4">
      <c r="A146" s="21"/>
      <c r="B146" s="117"/>
      <c r="C146" s="40"/>
      <c r="D146" s="125"/>
      <c r="E146" s="23" t="str">
        <f>IFERROR(VLOOKUP(D146,証券コード!$A$2:$B$9160,2,FALSE),"")</f>
        <v/>
      </c>
      <c r="F146" s="76"/>
      <c r="G146" s="29"/>
      <c r="H146" s="33" t="str">
        <f t="shared" si="9"/>
        <v/>
      </c>
      <c r="I146" s="36"/>
      <c r="J146" s="44"/>
      <c r="K146" s="45"/>
      <c r="L146" s="40"/>
      <c r="M146" s="76"/>
      <c r="N146" s="15" t="str">
        <f t="shared" si="10"/>
        <v/>
      </c>
      <c r="O146" s="163" t="str">
        <f t="shared" si="11"/>
        <v/>
      </c>
      <c r="P146" s="3"/>
      <c r="Q146" s="16" t="str">
        <f t="shared" si="12"/>
        <v/>
      </c>
      <c r="R146" s="21" t="str">
        <f>IF(D146="","",IF(VLOOKUP(D146,証券コード!$A$2:$C$9160,3,FALSE)="","",VLOOKUP(D146,証券コード!$A$2:$C$9160,3,FALSE)))</f>
        <v/>
      </c>
      <c r="S146" s="21"/>
      <c r="T146" s="3"/>
    </row>
    <row r="147" spans="1:20" x14ac:dyDescent="0.4">
      <c r="A147" s="21"/>
      <c r="B147" s="117"/>
      <c r="C147" s="40"/>
      <c r="D147" s="125"/>
      <c r="E147" s="23" t="str">
        <f>IFERROR(VLOOKUP(D147,証券コード!$A$2:$B$9160,2,FALSE),"")</f>
        <v/>
      </c>
      <c r="F147" s="76"/>
      <c r="G147" s="29"/>
      <c r="H147" s="33" t="str">
        <f t="shared" si="9"/>
        <v/>
      </c>
      <c r="I147" s="36"/>
      <c r="J147" s="44"/>
      <c r="K147" s="45"/>
      <c r="L147" s="40"/>
      <c r="M147" s="76"/>
      <c r="N147" s="15" t="str">
        <f t="shared" si="10"/>
        <v/>
      </c>
      <c r="O147" s="163" t="str">
        <f t="shared" si="11"/>
        <v/>
      </c>
      <c r="P147" s="3"/>
      <c r="Q147" s="16" t="str">
        <f t="shared" si="12"/>
        <v/>
      </c>
      <c r="R147" s="21" t="str">
        <f>IF(D147="","",IF(VLOOKUP(D147,証券コード!$A$2:$C$9160,3,FALSE)="","",VLOOKUP(D147,証券コード!$A$2:$C$9160,3,FALSE)))</f>
        <v/>
      </c>
      <c r="S147" s="21"/>
      <c r="T147" s="3"/>
    </row>
    <row r="148" spans="1:20" x14ac:dyDescent="0.4">
      <c r="A148" s="21"/>
      <c r="B148" s="117"/>
      <c r="C148" s="40"/>
      <c r="D148" s="125"/>
      <c r="E148" s="23" t="str">
        <f>IFERROR(VLOOKUP(D148,証券コード!$A$2:$B$9160,2,FALSE),"")</f>
        <v/>
      </c>
      <c r="F148" s="76"/>
      <c r="G148" s="29"/>
      <c r="H148" s="33" t="str">
        <f t="shared" si="9"/>
        <v/>
      </c>
      <c r="I148" s="36"/>
      <c r="J148" s="44"/>
      <c r="K148" s="45"/>
      <c r="L148" s="40"/>
      <c r="M148" s="76"/>
      <c r="N148" s="15" t="str">
        <f t="shared" si="10"/>
        <v/>
      </c>
      <c r="O148" s="163" t="str">
        <f t="shared" si="11"/>
        <v/>
      </c>
      <c r="P148" s="3"/>
      <c r="Q148" s="16" t="str">
        <f t="shared" si="12"/>
        <v/>
      </c>
      <c r="R148" s="21" t="str">
        <f>IF(D148="","",IF(VLOOKUP(D148,証券コード!$A$2:$C$9160,3,FALSE)="","",VLOOKUP(D148,証券コード!$A$2:$C$9160,3,FALSE)))</f>
        <v/>
      </c>
      <c r="S148" s="21"/>
      <c r="T148" s="3"/>
    </row>
    <row r="149" spans="1:20" x14ac:dyDescent="0.4">
      <c r="A149" s="21"/>
      <c r="B149" s="117"/>
      <c r="C149" s="40"/>
      <c r="D149" s="125"/>
      <c r="E149" s="23" t="str">
        <f>IFERROR(VLOOKUP(D149,証券コード!$A$2:$B$9160,2,FALSE),"")</f>
        <v/>
      </c>
      <c r="F149" s="76"/>
      <c r="G149" s="29"/>
      <c r="H149" s="33" t="str">
        <f t="shared" si="9"/>
        <v/>
      </c>
      <c r="I149" s="36"/>
      <c r="J149" s="44"/>
      <c r="K149" s="45"/>
      <c r="L149" s="40"/>
      <c r="M149" s="76"/>
      <c r="N149" s="15" t="str">
        <f t="shared" si="10"/>
        <v/>
      </c>
      <c r="O149" s="163" t="str">
        <f t="shared" si="11"/>
        <v/>
      </c>
      <c r="P149" s="3"/>
      <c r="Q149" s="16" t="str">
        <f t="shared" si="12"/>
        <v/>
      </c>
      <c r="R149" s="21" t="str">
        <f>IF(D149="","",IF(VLOOKUP(D149,証券コード!$A$2:$C$9160,3,FALSE)="","",VLOOKUP(D149,証券コード!$A$2:$C$9160,3,FALSE)))</f>
        <v/>
      </c>
      <c r="S149" s="21"/>
      <c r="T149" s="3"/>
    </row>
    <row r="150" spans="1:20" x14ac:dyDescent="0.4">
      <c r="A150" s="21"/>
      <c r="B150" s="117"/>
      <c r="C150" s="40"/>
      <c r="D150" s="125"/>
      <c r="E150" s="23" t="str">
        <f>IFERROR(VLOOKUP(D150,証券コード!$A$2:$B$9160,2,FALSE),"")</f>
        <v/>
      </c>
      <c r="F150" s="76"/>
      <c r="G150" s="29"/>
      <c r="H150" s="33" t="str">
        <f t="shared" si="9"/>
        <v/>
      </c>
      <c r="I150" s="36"/>
      <c r="J150" s="44"/>
      <c r="K150" s="45"/>
      <c r="L150" s="40"/>
      <c r="M150" s="76"/>
      <c r="N150" s="15" t="str">
        <f t="shared" si="10"/>
        <v/>
      </c>
      <c r="O150" s="163" t="str">
        <f t="shared" si="11"/>
        <v/>
      </c>
      <c r="P150" s="3"/>
      <c r="Q150" s="16" t="str">
        <f t="shared" si="12"/>
        <v/>
      </c>
      <c r="R150" s="21" t="str">
        <f>IF(D150="","",IF(VLOOKUP(D150,証券コード!$A$2:$C$9160,3,FALSE)="","",VLOOKUP(D150,証券コード!$A$2:$C$9160,3,FALSE)))</f>
        <v/>
      </c>
      <c r="S150" s="21"/>
      <c r="T150" s="3"/>
    </row>
    <row r="151" spans="1:20" x14ac:dyDescent="0.4">
      <c r="A151" s="21"/>
      <c r="B151" s="117"/>
      <c r="C151" s="40"/>
      <c r="D151" s="125"/>
      <c r="E151" s="23" t="str">
        <f>IFERROR(VLOOKUP(D151,証券コード!$A$2:$B$9160,2,FALSE),"")</f>
        <v/>
      </c>
      <c r="F151" s="76"/>
      <c r="G151" s="29"/>
      <c r="H151" s="33" t="str">
        <f t="shared" si="9"/>
        <v/>
      </c>
      <c r="I151" s="36"/>
      <c r="J151" s="44"/>
      <c r="K151" s="45"/>
      <c r="L151" s="40"/>
      <c r="M151" s="76"/>
      <c r="N151" s="15" t="str">
        <f t="shared" si="10"/>
        <v/>
      </c>
      <c r="O151" s="163" t="str">
        <f t="shared" si="11"/>
        <v/>
      </c>
      <c r="P151" s="3"/>
      <c r="Q151" s="16" t="str">
        <f t="shared" si="12"/>
        <v/>
      </c>
      <c r="R151" s="21" t="str">
        <f>IF(D151="","",IF(VLOOKUP(D151,証券コード!$A$2:$C$9160,3,FALSE)="","",VLOOKUP(D151,証券コード!$A$2:$C$9160,3,FALSE)))</f>
        <v/>
      </c>
      <c r="S151" s="21"/>
      <c r="T151" s="3"/>
    </row>
    <row r="152" spans="1:20" x14ac:dyDescent="0.4">
      <c r="A152" s="21"/>
      <c r="B152" s="117"/>
      <c r="C152" s="40"/>
      <c r="D152" s="125"/>
      <c r="E152" s="23" t="str">
        <f>IFERROR(VLOOKUP(D152,証券コード!$A$2:$B$9160,2,FALSE),"")</f>
        <v/>
      </c>
      <c r="F152" s="76"/>
      <c r="G152" s="29"/>
      <c r="H152" s="33" t="str">
        <f t="shared" si="9"/>
        <v/>
      </c>
      <c r="I152" s="36"/>
      <c r="J152" s="44"/>
      <c r="K152" s="45"/>
      <c r="L152" s="40"/>
      <c r="M152" s="76"/>
      <c r="N152" s="15" t="str">
        <f t="shared" si="10"/>
        <v/>
      </c>
      <c r="O152" s="163" t="str">
        <f t="shared" si="11"/>
        <v/>
      </c>
      <c r="P152" s="3"/>
      <c r="Q152" s="16" t="str">
        <f t="shared" si="12"/>
        <v/>
      </c>
      <c r="R152" s="21" t="str">
        <f>IF(D152="","",IF(VLOOKUP(D152,証券コード!$A$2:$C$9160,3,FALSE)="","",VLOOKUP(D152,証券コード!$A$2:$C$9160,3,FALSE)))</f>
        <v/>
      </c>
      <c r="S152" s="21"/>
      <c r="T152" s="3"/>
    </row>
    <row r="153" spans="1:20" x14ac:dyDescent="0.4">
      <c r="A153" s="21"/>
      <c r="B153" s="117"/>
      <c r="C153" s="40"/>
      <c r="D153" s="125"/>
      <c r="E153" s="23" t="str">
        <f>IFERROR(VLOOKUP(D153,証券コード!$A$2:$B$9160,2,FALSE),"")</f>
        <v/>
      </c>
      <c r="F153" s="76"/>
      <c r="G153" s="29"/>
      <c r="H153" s="33" t="str">
        <f t="shared" si="9"/>
        <v/>
      </c>
      <c r="I153" s="36"/>
      <c r="J153" s="44"/>
      <c r="K153" s="45"/>
      <c r="L153" s="40"/>
      <c r="M153" s="76"/>
      <c r="N153" s="15" t="str">
        <f t="shared" si="10"/>
        <v/>
      </c>
      <c r="O153" s="163" t="str">
        <f t="shared" si="11"/>
        <v/>
      </c>
      <c r="P153" s="3"/>
      <c r="Q153" s="16" t="str">
        <f t="shared" si="12"/>
        <v/>
      </c>
      <c r="R153" s="21" t="str">
        <f>IF(D153="","",IF(VLOOKUP(D153,証券コード!$A$2:$C$9160,3,FALSE)="","",VLOOKUP(D153,証券コード!$A$2:$C$9160,3,FALSE)))</f>
        <v/>
      </c>
      <c r="S153" s="21"/>
      <c r="T153" s="3"/>
    </row>
    <row r="154" spans="1:20" x14ac:dyDescent="0.4">
      <c r="A154" s="21"/>
      <c r="B154" s="117"/>
      <c r="C154" s="40"/>
      <c r="D154" s="125"/>
      <c r="E154" s="23" t="str">
        <f>IFERROR(VLOOKUP(D154,証券コード!$A$2:$B$9160,2,FALSE),"")</f>
        <v/>
      </c>
      <c r="F154" s="76"/>
      <c r="G154" s="29"/>
      <c r="H154" s="33" t="str">
        <f t="shared" si="9"/>
        <v/>
      </c>
      <c r="I154" s="36"/>
      <c r="J154" s="44"/>
      <c r="K154" s="45"/>
      <c r="L154" s="40"/>
      <c r="M154" s="76"/>
      <c r="N154" s="15" t="str">
        <f t="shared" si="10"/>
        <v/>
      </c>
      <c r="O154" s="163" t="str">
        <f t="shared" si="11"/>
        <v/>
      </c>
      <c r="P154" s="3"/>
      <c r="Q154" s="16" t="str">
        <f t="shared" si="12"/>
        <v/>
      </c>
      <c r="R154" s="21" t="str">
        <f>IF(D154="","",IF(VLOOKUP(D154,証券コード!$A$2:$C$9160,3,FALSE)="","",VLOOKUP(D154,証券コード!$A$2:$C$9160,3,FALSE)))</f>
        <v/>
      </c>
      <c r="S154" s="21"/>
      <c r="T154" s="3"/>
    </row>
    <row r="155" spans="1:20" x14ac:dyDescent="0.4">
      <c r="A155" s="21"/>
      <c r="B155" s="117"/>
      <c r="C155" s="40"/>
      <c r="D155" s="125"/>
      <c r="E155" s="23" t="str">
        <f>IFERROR(VLOOKUP(D155,証券コード!$A$2:$B$9160,2,FALSE),"")</f>
        <v/>
      </c>
      <c r="F155" s="76"/>
      <c r="G155" s="29"/>
      <c r="H155" s="33" t="str">
        <f t="shared" si="9"/>
        <v/>
      </c>
      <c r="I155" s="36"/>
      <c r="J155" s="44"/>
      <c r="K155" s="45"/>
      <c r="L155" s="40"/>
      <c r="M155" s="76"/>
      <c r="N155" s="15" t="str">
        <f t="shared" si="10"/>
        <v/>
      </c>
      <c r="O155" s="163" t="str">
        <f t="shared" si="11"/>
        <v/>
      </c>
      <c r="P155" s="3"/>
      <c r="Q155" s="16" t="str">
        <f t="shared" si="12"/>
        <v/>
      </c>
      <c r="R155" s="21" t="str">
        <f>IF(D155="","",IF(VLOOKUP(D155,証券コード!$A$2:$C$9160,3,FALSE)="","",VLOOKUP(D155,証券コード!$A$2:$C$9160,3,FALSE)))</f>
        <v/>
      </c>
      <c r="S155" s="21"/>
      <c r="T155" s="3"/>
    </row>
    <row r="156" spans="1:20" x14ac:dyDescent="0.4">
      <c r="A156" s="21"/>
      <c r="B156" s="117"/>
      <c r="C156" s="40"/>
      <c r="D156" s="125"/>
      <c r="E156" s="23" t="str">
        <f>IFERROR(VLOOKUP(D156,証券コード!$A$2:$B$9160,2,FALSE),"")</f>
        <v/>
      </c>
      <c r="F156" s="76"/>
      <c r="G156" s="29"/>
      <c r="H156" s="33" t="str">
        <f t="shared" si="9"/>
        <v/>
      </c>
      <c r="I156" s="36"/>
      <c r="J156" s="44"/>
      <c r="K156" s="45"/>
      <c r="L156" s="40"/>
      <c r="M156" s="76"/>
      <c r="N156" s="15" t="str">
        <f t="shared" si="10"/>
        <v/>
      </c>
      <c r="O156" s="163" t="str">
        <f t="shared" si="11"/>
        <v/>
      </c>
      <c r="P156" s="3"/>
      <c r="Q156" s="16" t="str">
        <f t="shared" si="12"/>
        <v/>
      </c>
      <c r="R156" s="21" t="str">
        <f>IF(D156="","",IF(VLOOKUP(D156,証券コード!$A$2:$C$9160,3,FALSE)="","",VLOOKUP(D156,証券コード!$A$2:$C$9160,3,FALSE)))</f>
        <v/>
      </c>
      <c r="S156" s="21"/>
      <c r="T156" s="3"/>
    </row>
    <row r="157" spans="1:20" x14ac:dyDescent="0.4">
      <c r="A157" s="21"/>
      <c r="B157" s="117"/>
      <c r="C157" s="40"/>
      <c r="D157" s="125"/>
      <c r="E157" s="23" t="str">
        <f>IFERROR(VLOOKUP(D157,証券コード!$A$2:$B$9160,2,FALSE),"")</f>
        <v/>
      </c>
      <c r="F157" s="76"/>
      <c r="G157" s="29"/>
      <c r="H157" s="33" t="str">
        <f t="shared" si="9"/>
        <v/>
      </c>
      <c r="I157" s="36"/>
      <c r="J157" s="44"/>
      <c r="K157" s="45"/>
      <c r="L157" s="40"/>
      <c r="M157" s="76"/>
      <c r="N157" s="15" t="str">
        <f t="shared" si="10"/>
        <v/>
      </c>
      <c r="O157" s="163" t="str">
        <f t="shared" si="11"/>
        <v/>
      </c>
      <c r="P157" s="3"/>
      <c r="Q157" s="16" t="str">
        <f t="shared" si="12"/>
        <v/>
      </c>
      <c r="R157" s="21" t="str">
        <f>IF(D157="","",IF(VLOOKUP(D157,証券コード!$A$2:$C$9160,3,FALSE)="","",VLOOKUP(D157,証券コード!$A$2:$C$9160,3,FALSE)))</f>
        <v/>
      </c>
      <c r="S157" s="21"/>
      <c r="T157" s="3"/>
    </row>
    <row r="158" spans="1:20" x14ac:dyDescent="0.4">
      <c r="A158" s="21"/>
      <c r="B158" s="117"/>
      <c r="C158" s="40"/>
      <c r="D158" s="125"/>
      <c r="E158" s="23" t="str">
        <f>IFERROR(VLOOKUP(D158,証券コード!$A$2:$B$9160,2,FALSE),"")</f>
        <v/>
      </c>
      <c r="F158" s="76"/>
      <c r="G158" s="29"/>
      <c r="H158" s="33" t="str">
        <f t="shared" si="9"/>
        <v/>
      </c>
      <c r="I158" s="36"/>
      <c r="J158" s="44"/>
      <c r="K158" s="45"/>
      <c r="L158" s="40"/>
      <c r="M158" s="76"/>
      <c r="N158" s="15" t="str">
        <f t="shared" si="10"/>
        <v/>
      </c>
      <c r="O158" s="163" t="str">
        <f t="shared" si="11"/>
        <v/>
      </c>
      <c r="P158" s="3"/>
      <c r="Q158" s="16" t="str">
        <f t="shared" si="12"/>
        <v/>
      </c>
      <c r="R158" s="21" t="str">
        <f>IF(D158="","",IF(VLOOKUP(D158,証券コード!$A$2:$C$9160,3,FALSE)="","",VLOOKUP(D158,証券コード!$A$2:$C$9160,3,FALSE)))</f>
        <v/>
      </c>
      <c r="S158" s="21"/>
      <c r="T158" s="3"/>
    </row>
    <row r="159" spans="1:20" x14ac:dyDescent="0.4">
      <c r="A159" s="21"/>
      <c r="B159" s="117"/>
      <c r="C159" s="40"/>
      <c r="D159" s="125"/>
      <c r="E159" s="23" t="str">
        <f>IFERROR(VLOOKUP(D159,証券コード!$A$2:$B$9160,2,FALSE),"")</f>
        <v/>
      </c>
      <c r="F159" s="76"/>
      <c r="G159" s="29"/>
      <c r="H159" s="33" t="str">
        <f t="shared" si="9"/>
        <v/>
      </c>
      <c r="I159" s="36"/>
      <c r="J159" s="44"/>
      <c r="K159" s="45"/>
      <c r="L159" s="40"/>
      <c r="M159" s="76"/>
      <c r="N159" s="15" t="str">
        <f t="shared" si="10"/>
        <v/>
      </c>
      <c r="O159" s="163" t="str">
        <f t="shared" si="11"/>
        <v/>
      </c>
      <c r="P159" s="3"/>
      <c r="Q159" s="16" t="str">
        <f t="shared" si="12"/>
        <v/>
      </c>
      <c r="R159" s="21" t="str">
        <f>IF(D159="","",IF(VLOOKUP(D159,証券コード!$A$2:$C$9160,3,FALSE)="","",VLOOKUP(D159,証券コード!$A$2:$C$9160,3,FALSE)))</f>
        <v/>
      </c>
      <c r="S159" s="21"/>
      <c r="T159" s="3"/>
    </row>
    <row r="160" spans="1:20" x14ac:dyDescent="0.4">
      <c r="A160" s="21"/>
      <c r="B160" s="117"/>
      <c r="C160" s="40"/>
      <c r="D160" s="125"/>
      <c r="E160" s="23" t="str">
        <f>IFERROR(VLOOKUP(D160,証券コード!$A$2:$B$9160,2,FALSE),"")</f>
        <v/>
      </c>
      <c r="F160" s="76"/>
      <c r="G160" s="29"/>
      <c r="H160" s="33" t="str">
        <f t="shared" si="9"/>
        <v/>
      </c>
      <c r="I160" s="36"/>
      <c r="J160" s="44"/>
      <c r="K160" s="45"/>
      <c r="L160" s="40"/>
      <c r="M160" s="76"/>
      <c r="N160" s="15" t="str">
        <f t="shared" si="10"/>
        <v/>
      </c>
      <c r="O160" s="163" t="str">
        <f t="shared" si="11"/>
        <v/>
      </c>
      <c r="P160" s="3"/>
      <c r="Q160" s="16" t="str">
        <f t="shared" si="12"/>
        <v/>
      </c>
      <c r="R160" s="21" t="str">
        <f>IF(D160="","",IF(VLOOKUP(D160,証券コード!$A$2:$C$9160,3,FALSE)="","",VLOOKUP(D160,証券コード!$A$2:$C$9160,3,FALSE)))</f>
        <v/>
      </c>
      <c r="S160" s="21"/>
      <c r="T160" s="3"/>
    </row>
    <row r="161" spans="1:20" x14ac:dyDescent="0.4">
      <c r="A161" s="21"/>
      <c r="B161" s="117"/>
      <c r="C161" s="40"/>
      <c r="D161" s="125"/>
      <c r="E161" s="23" t="str">
        <f>IFERROR(VLOOKUP(D161,証券コード!$A$2:$B$9160,2,FALSE),"")</f>
        <v/>
      </c>
      <c r="F161" s="76"/>
      <c r="G161" s="29"/>
      <c r="H161" s="33" t="str">
        <f t="shared" ref="H161:H224" si="13">IF(F161="","",F161*G161)</f>
        <v/>
      </c>
      <c r="I161" s="36"/>
      <c r="J161" s="44"/>
      <c r="K161" s="45"/>
      <c r="L161" s="40"/>
      <c r="M161" s="76"/>
      <c r="N161" s="15" t="str">
        <f t="shared" si="10"/>
        <v/>
      </c>
      <c r="O161" s="163" t="str">
        <f t="shared" si="11"/>
        <v/>
      </c>
      <c r="P161" s="3"/>
      <c r="Q161" s="16" t="str">
        <f t="shared" si="12"/>
        <v/>
      </c>
      <c r="R161" s="21" t="str">
        <f>IF(D161="","",IF(VLOOKUP(D161,証券コード!$A$2:$C$9160,3,FALSE)="","",VLOOKUP(D161,証券コード!$A$2:$C$9160,3,FALSE)))</f>
        <v/>
      </c>
      <c r="S161" s="21"/>
      <c r="T161" s="3"/>
    </row>
    <row r="162" spans="1:20" x14ac:dyDescent="0.4">
      <c r="A162" s="21"/>
      <c r="B162" s="117"/>
      <c r="C162" s="40"/>
      <c r="D162" s="125"/>
      <c r="E162" s="23" t="str">
        <f>IFERROR(VLOOKUP(D162,証券コード!$A$2:$B$9160,2,FALSE),"")</f>
        <v/>
      </c>
      <c r="F162" s="76"/>
      <c r="G162" s="29"/>
      <c r="H162" s="33" t="str">
        <f t="shared" si="13"/>
        <v/>
      </c>
      <c r="I162" s="36"/>
      <c r="J162" s="44"/>
      <c r="K162" s="45"/>
      <c r="L162" s="40"/>
      <c r="M162" s="76"/>
      <c r="N162" s="15" t="str">
        <f t="shared" si="10"/>
        <v/>
      </c>
      <c r="O162" s="163" t="str">
        <f t="shared" si="11"/>
        <v/>
      </c>
      <c r="P162" s="3"/>
      <c r="Q162" s="16" t="str">
        <f t="shared" si="12"/>
        <v/>
      </c>
      <c r="R162" s="21" t="str">
        <f>IF(D162="","",IF(VLOOKUP(D162,証券コード!$A$2:$C$9160,3,FALSE)="","",VLOOKUP(D162,証券コード!$A$2:$C$9160,3,FALSE)))</f>
        <v/>
      </c>
      <c r="S162" s="21"/>
      <c r="T162" s="3"/>
    </row>
    <row r="163" spans="1:20" x14ac:dyDescent="0.4">
      <c r="A163" s="21"/>
      <c r="B163" s="117"/>
      <c r="C163" s="40"/>
      <c r="D163" s="125"/>
      <c r="E163" s="23" t="str">
        <f>IFERROR(VLOOKUP(D163,証券コード!$A$2:$B$9160,2,FALSE),"")</f>
        <v/>
      </c>
      <c r="F163" s="76"/>
      <c r="G163" s="29"/>
      <c r="H163" s="33" t="str">
        <f t="shared" si="13"/>
        <v/>
      </c>
      <c r="I163" s="36"/>
      <c r="J163" s="44"/>
      <c r="K163" s="45"/>
      <c r="L163" s="40"/>
      <c r="M163" s="76"/>
      <c r="N163" s="15" t="str">
        <f t="shared" si="10"/>
        <v/>
      </c>
      <c r="O163" s="163" t="str">
        <f t="shared" si="11"/>
        <v/>
      </c>
      <c r="P163" s="3"/>
      <c r="Q163" s="16" t="str">
        <f t="shared" si="12"/>
        <v/>
      </c>
      <c r="R163" s="21" t="str">
        <f>IF(D163="","",IF(VLOOKUP(D163,証券コード!$A$2:$C$9160,3,FALSE)="","",VLOOKUP(D163,証券コード!$A$2:$C$9160,3,FALSE)))</f>
        <v/>
      </c>
      <c r="S163" s="21"/>
      <c r="T163" s="3"/>
    </row>
    <row r="164" spans="1:20" x14ac:dyDescent="0.4">
      <c r="A164" s="21"/>
      <c r="B164" s="117"/>
      <c r="C164" s="40"/>
      <c r="D164" s="125"/>
      <c r="E164" s="23" t="str">
        <f>IFERROR(VLOOKUP(D164,証券コード!$A$2:$B$9160,2,FALSE),"")</f>
        <v/>
      </c>
      <c r="F164" s="76"/>
      <c r="G164" s="29"/>
      <c r="H164" s="33" t="str">
        <f t="shared" si="13"/>
        <v/>
      </c>
      <c r="I164" s="36"/>
      <c r="J164" s="44"/>
      <c r="K164" s="45"/>
      <c r="L164" s="40"/>
      <c r="M164" s="76"/>
      <c r="N164" s="15" t="str">
        <f t="shared" si="10"/>
        <v/>
      </c>
      <c r="O164" s="163" t="str">
        <f t="shared" si="11"/>
        <v/>
      </c>
      <c r="P164" s="3"/>
      <c r="Q164" s="16" t="str">
        <f t="shared" si="12"/>
        <v/>
      </c>
      <c r="R164" s="21" t="str">
        <f>IF(D164="","",IF(VLOOKUP(D164,証券コード!$A$2:$C$9160,3,FALSE)="","",VLOOKUP(D164,証券コード!$A$2:$C$9160,3,FALSE)))</f>
        <v/>
      </c>
      <c r="S164" s="21"/>
      <c r="T164" s="3"/>
    </row>
    <row r="165" spans="1:20" x14ac:dyDescent="0.4">
      <c r="A165" s="21"/>
      <c r="B165" s="117"/>
      <c r="C165" s="40"/>
      <c r="D165" s="125"/>
      <c r="E165" s="23" t="str">
        <f>IFERROR(VLOOKUP(D165,証券コード!$A$2:$B$9160,2,FALSE),"")</f>
        <v/>
      </c>
      <c r="F165" s="76"/>
      <c r="G165" s="29"/>
      <c r="H165" s="33" t="str">
        <f t="shared" si="13"/>
        <v/>
      </c>
      <c r="I165" s="36"/>
      <c r="J165" s="44"/>
      <c r="K165" s="45"/>
      <c r="L165" s="40"/>
      <c r="M165" s="76"/>
      <c r="N165" s="15" t="str">
        <f t="shared" si="10"/>
        <v/>
      </c>
      <c r="O165" s="163" t="str">
        <f t="shared" si="11"/>
        <v/>
      </c>
      <c r="P165" s="3"/>
      <c r="Q165" s="16" t="str">
        <f t="shared" si="12"/>
        <v/>
      </c>
      <c r="R165" s="21" t="str">
        <f>IF(D165="","",IF(VLOOKUP(D165,証券コード!$A$2:$C$9160,3,FALSE)="","",VLOOKUP(D165,証券コード!$A$2:$C$9160,3,FALSE)))</f>
        <v/>
      </c>
      <c r="S165" s="21"/>
      <c r="T165" s="3"/>
    </row>
    <row r="166" spans="1:20" x14ac:dyDescent="0.4">
      <c r="A166" s="21"/>
      <c r="B166" s="117"/>
      <c r="C166" s="40"/>
      <c r="D166" s="125"/>
      <c r="E166" s="23" t="str">
        <f>IFERROR(VLOOKUP(D166,証券コード!$A$2:$B$9160,2,FALSE),"")</f>
        <v/>
      </c>
      <c r="F166" s="76"/>
      <c r="G166" s="29"/>
      <c r="H166" s="33" t="str">
        <f t="shared" si="13"/>
        <v/>
      </c>
      <c r="I166" s="36"/>
      <c r="J166" s="44"/>
      <c r="K166" s="45"/>
      <c r="L166" s="40"/>
      <c r="M166" s="76"/>
      <c r="N166" s="15" t="str">
        <f t="shared" si="10"/>
        <v/>
      </c>
      <c r="O166" s="163" t="str">
        <f t="shared" si="11"/>
        <v/>
      </c>
      <c r="P166" s="3"/>
      <c r="Q166" s="16" t="str">
        <f t="shared" si="12"/>
        <v/>
      </c>
      <c r="R166" s="21" t="str">
        <f>IF(D166="","",IF(VLOOKUP(D166,証券コード!$A$2:$C$9160,3,FALSE)="","",VLOOKUP(D166,証券コード!$A$2:$C$9160,3,FALSE)))</f>
        <v/>
      </c>
      <c r="S166" s="21"/>
      <c r="T166" s="3"/>
    </row>
    <row r="167" spans="1:20" x14ac:dyDescent="0.4">
      <c r="A167" s="21"/>
      <c r="B167" s="117"/>
      <c r="C167" s="40"/>
      <c r="D167" s="125"/>
      <c r="E167" s="23" t="str">
        <f>IFERROR(VLOOKUP(D167,証券コード!$A$2:$B$9160,2,FALSE),"")</f>
        <v/>
      </c>
      <c r="F167" s="76"/>
      <c r="G167" s="29"/>
      <c r="H167" s="33" t="str">
        <f t="shared" si="13"/>
        <v/>
      </c>
      <c r="I167" s="36"/>
      <c r="J167" s="44"/>
      <c r="K167" s="45"/>
      <c r="L167" s="40"/>
      <c r="M167" s="76"/>
      <c r="N167" s="15" t="str">
        <f t="shared" si="10"/>
        <v/>
      </c>
      <c r="O167" s="163" t="str">
        <f t="shared" si="11"/>
        <v/>
      </c>
      <c r="P167" s="3"/>
      <c r="Q167" s="16" t="str">
        <f t="shared" si="12"/>
        <v/>
      </c>
      <c r="R167" s="21" t="str">
        <f>IF(D167="","",IF(VLOOKUP(D167,証券コード!$A$2:$C$9160,3,FALSE)="","",VLOOKUP(D167,証券コード!$A$2:$C$9160,3,FALSE)))</f>
        <v/>
      </c>
      <c r="S167" s="21"/>
      <c r="T167" s="3"/>
    </row>
    <row r="168" spans="1:20" x14ac:dyDescent="0.4">
      <c r="A168" s="21"/>
      <c r="B168" s="117"/>
      <c r="C168" s="40"/>
      <c r="D168" s="125"/>
      <c r="E168" s="23" t="str">
        <f>IFERROR(VLOOKUP(D168,証券コード!$A$2:$B$9160,2,FALSE),"")</f>
        <v/>
      </c>
      <c r="F168" s="76"/>
      <c r="G168" s="29"/>
      <c r="H168" s="33" t="str">
        <f t="shared" si="13"/>
        <v/>
      </c>
      <c r="I168" s="36"/>
      <c r="J168" s="44"/>
      <c r="K168" s="45"/>
      <c r="L168" s="40"/>
      <c r="M168" s="76"/>
      <c r="N168" s="15" t="str">
        <f t="shared" si="10"/>
        <v/>
      </c>
      <c r="O168" s="163" t="str">
        <f t="shared" si="11"/>
        <v/>
      </c>
      <c r="P168" s="3"/>
      <c r="Q168" s="16" t="str">
        <f t="shared" si="12"/>
        <v/>
      </c>
      <c r="R168" s="21" t="str">
        <f>IF(D168="","",IF(VLOOKUP(D168,証券コード!$A$2:$C$9160,3,FALSE)="","",VLOOKUP(D168,証券コード!$A$2:$C$9160,3,FALSE)))</f>
        <v/>
      </c>
      <c r="S168" s="21"/>
      <c r="T168" s="3"/>
    </row>
    <row r="169" spans="1:20" x14ac:dyDescent="0.4">
      <c r="A169" s="21"/>
      <c r="B169" s="117"/>
      <c r="C169" s="40"/>
      <c r="D169" s="125"/>
      <c r="E169" s="23" t="str">
        <f>IFERROR(VLOOKUP(D169,証券コード!$A$2:$B$9160,2,FALSE),"")</f>
        <v/>
      </c>
      <c r="F169" s="76"/>
      <c r="G169" s="29"/>
      <c r="H169" s="33" t="str">
        <f t="shared" si="13"/>
        <v/>
      </c>
      <c r="I169" s="36"/>
      <c r="J169" s="44"/>
      <c r="K169" s="45"/>
      <c r="L169" s="40"/>
      <c r="M169" s="76"/>
      <c r="N169" s="15" t="str">
        <f t="shared" si="10"/>
        <v/>
      </c>
      <c r="O169" s="163" t="str">
        <f t="shared" si="11"/>
        <v/>
      </c>
      <c r="P169" s="3"/>
      <c r="Q169" s="16" t="str">
        <f t="shared" si="12"/>
        <v/>
      </c>
      <c r="R169" s="21" t="str">
        <f>IF(D169="","",IF(VLOOKUP(D169,証券コード!$A$2:$C$9160,3,FALSE)="","",VLOOKUP(D169,証券コード!$A$2:$C$9160,3,FALSE)))</f>
        <v/>
      </c>
      <c r="S169" s="21"/>
      <c r="T169" s="3"/>
    </row>
    <row r="170" spans="1:20" x14ac:dyDescent="0.4">
      <c r="A170" s="21"/>
      <c r="B170" s="117"/>
      <c r="C170" s="40"/>
      <c r="D170" s="125"/>
      <c r="E170" s="23" t="str">
        <f>IFERROR(VLOOKUP(D170,証券コード!$A$2:$B$9160,2,FALSE),"")</f>
        <v/>
      </c>
      <c r="F170" s="76"/>
      <c r="G170" s="29"/>
      <c r="H170" s="33" t="str">
        <f t="shared" si="13"/>
        <v/>
      </c>
      <c r="I170" s="36"/>
      <c r="J170" s="44"/>
      <c r="K170" s="45"/>
      <c r="L170" s="40"/>
      <c r="M170" s="76"/>
      <c r="N170" s="15" t="str">
        <f t="shared" si="10"/>
        <v/>
      </c>
      <c r="O170" s="163" t="str">
        <f t="shared" si="11"/>
        <v/>
      </c>
      <c r="P170" s="3"/>
      <c r="Q170" s="16" t="str">
        <f t="shared" si="12"/>
        <v/>
      </c>
      <c r="R170" s="21" t="str">
        <f>IF(D170="","",IF(VLOOKUP(D170,証券コード!$A$2:$C$9160,3,FALSE)="","",VLOOKUP(D170,証券コード!$A$2:$C$9160,3,FALSE)))</f>
        <v/>
      </c>
      <c r="S170" s="21"/>
      <c r="T170" s="3"/>
    </row>
    <row r="171" spans="1:20" x14ac:dyDescent="0.4">
      <c r="A171" s="21"/>
      <c r="B171" s="117"/>
      <c r="C171" s="40"/>
      <c r="D171" s="125"/>
      <c r="E171" s="23" t="str">
        <f>IFERROR(VLOOKUP(D171,証券コード!$A$2:$B$9160,2,FALSE),"")</f>
        <v/>
      </c>
      <c r="F171" s="76"/>
      <c r="G171" s="29"/>
      <c r="H171" s="33" t="str">
        <f t="shared" si="13"/>
        <v/>
      </c>
      <c r="I171" s="36"/>
      <c r="J171" s="44"/>
      <c r="K171" s="45"/>
      <c r="L171" s="40"/>
      <c r="M171" s="76"/>
      <c r="N171" s="15" t="str">
        <f t="shared" si="10"/>
        <v/>
      </c>
      <c r="O171" s="163" t="str">
        <f t="shared" si="11"/>
        <v/>
      </c>
      <c r="P171" s="3"/>
      <c r="Q171" s="16" t="str">
        <f t="shared" si="12"/>
        <v/>
      </c>
      <c r="R171" s="21" t="str">
        <f>IF(D171="","",IF(VLOOKUP(D171,証券コード!$A$2:$C$9160,3,FALSE)="","",VLOOKUP(D171,証券コード!$A$2:$C$9160,3,FALSE)))</f>
        <v/>
      </c>
      <c r="S171" s="21"/>
      <c r="T171" s="3"/>
    </row>
    <row r="172" spans="1:20" x14ac:dyDescent="0.4">
      <c r="A172" s="21"/>
      <c r="B172" s="117"/>
      <c r="C172" s="40"/>
      <c r="D172" s="125"/>
      <c r="E172" s="23" t="str">
        <f>IFERROR(VLOOKUP(D172,証券コード!$A$2:$B$9160,2,FALSE),"")</f>
        <v/>
      </c>
      <c r="F172" s="76"/>
      <c r="G172" s="29"/>
      <c r="H172" s="33" t="str">
        <f t="shared" si="13"/>
        <v/>
      </c>
      <c r="I172" s="36"/>
      <c r="J172" s="44"/>
      <c r="K172" s="45"/>
      <c r="L172" s="40"/>
      <c r="M172" s="76"/>
      <c r="N172" s="15" t="str">
        <f t="shared" si="10"/>
        <v/>
      </c>
      <c r="O172" s="163" t="str">
        <f t="shared" si="11"/>
        <v/>
      </c>
      <c r="P172" s="3"/>
      <c r="Q172" s="16" t="str">
        <f t="shared" si="12"/>
        <v/>
      </c>
      <c r="R172" s="21" t="str">
        <f>IF(D172="","",IF(VLOOKUP(D172,証券コード!$A$2:$C$9160,3,FALSE)="","",VLOOKUP(D172,証券コード!$A$2:$C$9160,3,FALSE)))</f>
        <v/>
      </c>
      <c r="S172" s="21"/>
      <c r="T172" s="3"/>
    </row>
    <row r="173" spans="1:20" x14ac:dyDescent="0.4">
      <c r="A173" s="21"/>
      <c r="B173" s="117"/>
      <c r="C173" s="40"/>
      <c r="D173" s="125"/>
      <c r="E173" s="23" t="str">
        <f>IFERROR(VLOOKUP(D173,証券コード!$A$2:$B$9160,2,FALSE),"")</f>
        <v/>
      </c>
      <c r="F173" s="76"/>
      <c r="G173" s="29"/>
      <c r="H173" s="33" t="str">
        <f t="shared" si="13"/>
        <v/>
      </c>
      <c r="I173" s="36"/>
      <c r="J173" s="44"/>
      <c r="K173" s="45"/>
      <c r="L173" s="40"/>
      <c r="M173" s="76"/>
      <c r="N173" s="15" t="str">
        <f t="shared" si="10"/>
        <v/>
      </c>
      <c r="O173" s="163" t="str">
        <f t="shared" si="11"/>
        <v/>
      </c>
      <c r="P173" s="3"/>
      <c r="Q173" s="16" t="str">
        <f t="shared" si="12"/>
        <v/>
      </c>
      <c r="R173" s="21" t="str">
        <f>IF(D173="","",IF(VLOOKUP(D173,証券コード!$A$2:$C$9160,3,FALSE)="","",VLOOKUP(D173,証券コード!$A$2:$C$9160,3,FALSE)))</f>
        <v/>
      </c>
      <c r="S173" s="21"/>
      <c r="T173" s="3"/>
    </row>
    <row r="174" spans="1:20" x14ac:dyDescent="0.4">
      <c r="A174" s="21"/>
      <c r="B174" s="117"/>
      <c r="C174" s="40"/>
      <c r="D174" s="125"/>
      <c r="E174" s="23" t="str">
        <f>IFERROR(VLOOKUP(D174,証券コード!$A$2:$B$9160,2,FALSE),"")</f>
        <v/>
      </c>
      <c r="F174" s="76"/>
      <c r="G174" s="29"/>
      <c r="H174" s="33" t="str">
        <f t="shared" si="13"/>
        <v/>
      </c>
      <c r="I174" s="36"/>
      <c r="J174" s="44"/>
      <c r="K174" s="45"/>
      <c r="L174" s="40"/>
      <c r="M174" s="76"/>
      <c r="N174" s="15" t="str">
        <f t="shared" si="10"/>
        <v/>
      </c>
      <c r="O174" s="163" t="str">
        <f t="shared" si="11"/>
        <v/>
      </c>
      <c r="P174" s="3"/>
      <c r="Q174" s="16" t="str">
        <f t="shared" si="12"/>
        <v/>
      </c>
      <c r="R174" s="21" t="str">
        <f>IF(D174="","",IF(VLOOKUP(D174,証券コード!$A$2:$C$9160,3,FALSE)="","",VLOOKUP(D174,証券コード!$A$2:$C$9160,3,FALSE)))</f>
        <v/>
      </c>
      <c r="S174" s="21"/>
      <c r="T174" s="3"/>
    </row>
    <row r="175" spans="1:20" x14ac:dyDescent="0.4">
      <c r="A175" s="21"/>
      <c r="B175" s="117"/>
      <c r="C175" s="40"/>
      <c r="D175" s="125"/>
      <c r="E175" s="23" t="str">
        <f>IFERROR(VLOOKUP(D175,証券コード!$A$2:$B$9160,2,FALSE),"")</f>
        <v/>
      </c>
      <c r="F175" s="76"/>
      <c r="G175" s="29"/>
      <c r="H175" s="33" t="str">
        <f t="shared" si="13"/>
        <v/>
      </c>
      <c r="I175" s="36"/>
      <c r="J175" s="44"/>
      <c r="K175" s="45"/>
      <c r="L175" s="40"/>
      <c r="M175" s="76"/>
      <c r="N175" s="15" t="str">
        <f t="shared" si="10"/>
        <v/>
      </c>
      <c r="O175" s="163" t="str">
        <f t="shared" si="11"/>
        <v/>
      </c>
      <c r="P175" s="3"/>
      <c r="Q175" s="16" t="str">
        <f t="shared" si="12"/>
        <v/>
      </c>
      <c r="R175" s="21" t="str">
        <f>IF(D175="","",IF(VLOOKUP(D175,証券コード!$A$2:$C$9160,3,FALSE)="","",VLOOKUP(D175,証券コード!$A$2:$C$9160,3,FALSE)))</f>
        <v/>
      </c>
      <c r="S175" s="21"/>
      <c r="T175" s="3"/>
    </row>
    <row r="176" spans="1:20" x14ac:dyDescent="0.4">
      <c r="A176" s="21"/>
      <c r="B176" s="117"/>
      <c r="C176" s="40"/>
      <c r="D176" s="125"/>
      <c r="E176" s="23" t="str">
        <f>IFERROR(VLOOKUP(D176,証券コード!$A$2:$B$9160,2,FALSE),"")</f>
        <v/>
      </c>
      <c r="F176" s="76"/>
      <c r="G176" s="29"/>
      <c r="H176" s="33" t="str">
        <f t="shared" si="13"/>
        <v/>
      </c>
      <c r="I176" s="36"/>
      <c r="J176" s="44"/>
      <c r="K176" s="45"/>
      <c r="L176" s="40"/>
      <c r="M176" s="76"/>
      <c r="N176" s="15" t="str">
        <f t="shared" si="10"/>
        <v/>
      </c>
      <c r="O176" s="163" t="str">
        <f t="shared" si="11"/>
        <v/>
      </c>
      <c r="P176" s="3"/>
      <c r="Q176" s="16" t="str">
        <f t="shared" si="12"/>
        <v/>
      </c>
      <c r="R176" s="21" t="str">
        <f>IF(D176="","",IF(VLOOKUP(D176,証券コード!$A$2:$C$9160,3,FALSE)="","",VLOOKUP(D176,証券コード!$A$2:$C$9160,3,FALSE)))</f>
        <v/>
      </c>
      <c r="S176" s="21"/>
      <c r="T176" s="3"/>
    </row>
    <row r="177" spans="1:20" x14ac:dyDescent="0.4">
      <c r="A177" s="21"/>
      <c r="B177" s="117"/>
      <c r="C177" s="40"/>
      <c r="D177" s="125"/>
      <c r="E177" s="23" t="str">
        <f>IFERROR(VLOOKUP(D177,証券コード!$A$2:$B$9160,2,FALSE),"")</f>
        <v/>
      </c>
      <c r="F177" s="76"/>
      <c r="G177" s="29"/>
      <c r="H177" s="33" t="str">
        <f t="shared" si="13"/>
        <v/>
      </c>
      <c r="I177" s="36"/>
      <c r="J177" s="44"/>
      <c r="K177" s="45"/>
      <c r="L177" s="40"/>
      <c r="M177" s="76"/>
      <c r="N177" s="15" t="str">
        <f t="shared" si="10"/>
        <v/>
      </c>
      <c r="O177" s="163" t="str">
        <f t="shared" si="11"/>
        <v/>
      </c>
      <c r="P177" s="3"/>
      <c r="Q177" s="16" t="str">
        <f t="shared" si="12"/>
        <v/>
      </c>
      <c r="R177" s="21" t="str">
        <f>IF(D177="","",IF(VLOOKUP(D177,証券コード!$A$2:$C$9160,3,FALSE)="","",VLOOKUP(D177,証券コード!$A$2:$C$9160,3,FALSE)))</f>
        <v/>
      </c>
      <c r="S177" s="21"/>
      <c r="T177" s="3"/>
    </row>
    <row r="178" spans="1:20" x14ac:dyDescent="0.4">
      <c r="A178" s="21"/>
      <c r="B178" s="117"/>
      <c r="C178" s="40"/>
      <c r="D178" s="125"/>
      <c r="E178" s="23" t="str">
        <f>IFERROR(VLOOKUP(D178,証券コード!$A$2:$B$9160,2,FALSE),"")</f>
        <v/>
      </c>
      <c r="F178" s="76"/>
      <c r="G178" s="29"/>
      <c r="H178" s="33" t="str">
        <f t="shared" si="13"/>
        <v/>
      </c>
      <c r="I178" s="36"/>
      <c r="J178" s="44"/>
      <c r="K178" s="45"/>
      <c r="L178" s="40"/>
      <c r="M178" s="76"/>
      <c r="N178" s="15" t="str">
        <f t="shared" si="10"/>
        <v/>
      </c>
      <c r="O178" s="163" t="str">
        <f t="shared" si="11"/>
        <v/>
      </c>
      <c r="P178" s="3"/>
      <c r="Q178" s="16" t="str">
        <f t="shared" si="12"/>
        <v/>
      </c>
      <c r="R178" s="21" t="str">
        <f>IF(D178="","",IF(VLOOKUP(D178,証券コード!$A$2:$C$9160,3,FALSE)="","",VLOOKUP(D178,証券コード!$A$2:$C$9160,3,FALSE)))</f>
        <v/>
      </c>
      <c r="S178" s="21"/>
      <c r="T178" s="3"/>
    </row>
    <row r="179" spans="1:20" x14ac:dyDescent="0.4">
      <c r="A179" s="21"/>
      <c r="B179" s="117"/>
      <c r="C179" s="40"/>
      <c r="D179" s="125"/>
      <c r="E179" s="23" t="str">
        <f>IFERROR(VLOOKUP(D179,証券コード!$A$2:$B$9160,2,FALSE),"")</f>
        <v/>
      </c>
      <c r="F179" s="76"/>
      <c r="G179" s="29"/>
      <c r="H179" s="33" t="str">
        <f t="shared" si="13"/>
        <v/>
      </c>
      <c r="I179" s="36"/>
      <c r="J179" s="44"/>
      <c r="K179" s="45"/>
      <c r="L179" s="40"/>
      <c r="M179" s="76"/>
      <c r="N179" s="15" t="str">
        <f t="shared" si="10"/>
        <v/>
      </c>
      <c r="O179" s="163" t="str">
        <f t="shared" si="11"/>
        <v/>
      </c>
      <c r="P179" s="3"/>
      <c r="Q179" s="16" t="str">
        <f t="shared" si="12"/>
        <v/>
      </c>
      <c r="R179" s="21" t="str">
        <f>IF(D179="","",IF(VLOOKUP(D179,証券コード!$A$2:$C$9160,3,FALSE)="","",VLOOKUP(D179,証券コード!$A$2:$C$9160,3,FALSE)))</f>
        <v/>
      </c>
      <c r="S179" s="21"/>
      <c r="T179" s="3"/>
    </row>
    <row r="180" spans="1:20" x14ac:dyDescent="0.4">
      <c r="A180" s="21"/>
      <c r="B180" s="117"/>
      <c r="C180" s="40"/>
      <c r="D180" s="125"/>
      <c r="E180" s="23" t="str">
        <f>IFERROR(VLOOKUP(D180,証券コード!$A$2:$B$9160,2,FALSE),"")</f>
        <v/>
      </c>
      <c r="F180" s="76"/>
      <c r="G180" s="29"/>
      <c r="H180" s="33" t="str">
        <f t="shared" si="13"/>
        <v/>
      </c>
      <c r="I180" s="36"/>
      <c r="J180" s="44"/>
      <c r="K180" s="45"/>
      <c r="L180" s="40"/>
      <c r="M180" s="76"/>
      <c r="N180" s="15" t="str">
        <f t="shared" si="10"/>
        <v/>
      </c>
      <c r="O180" s="163" t="str">
        <f t="shared" si="11"/>
        <v/>
      </c>
      <c r="P180" s="3"/>
      <c r="Q180" s="16" t="str">
        <f t="shared" si="12"/>
        <v/>
      </c>
      <c r="R180" s="21" t="str">
        <f>IF(D180="","",IF(VLOOKUP(D180,証券コード!$A$2:$C$9160,3,FALSE)="","",VLOOKUP(D180,証券コード!$A$2:$C$9160,3,FALSE)))</f>
        <v/>
      </c>
      <c r="S180" s="21"/>
      <c r="T180" s="3"/>
    </row>
    <row r="181" spans="1:20" x14ac:dyDescent="0.4">
      <c r="A181" s="21"/>
      <c r="B181" s="117"/>
      <c r="C181" s="40"/>
      <c r="D181" s="125"/>
      <c r="E181" s="23" t="str">
        <f>IFERROR(VLOOKUP(D181,証券コード!$A$2:$B$9160,2,FALSE),"")</f>
        <v/>
      </c>
      <c r="F181" s="76"/>
      <c r="G181" s="29"/>
      <c r="H181" s="33" t="str">
        <f t="shared" si="13"/>
        <v/>
      </c>
      <c r="I181" s="36"/>
      <c r="J181" s="44"/>
      <c r="K181" s="45"/>
      <c r="L181" s="40"/>
      <c r="M181" s="76"/>
      <c r="N181" s="15" t="str">
        <f t="shared" si="10"/>
        <v/>
      </c>
      <c r="O181" s="163" t="str">
        <f t="shared" si="11"/>
        <v/>
      </c>
      <c r="P181" s="3"/>
      <c r="Q181" s="16" t="str">
        <f t="shared" si="12"/>
        <v/>
      </c>
      <c r="R181" s="21" t="str">
        <f>IF(D181="","",IF(VLOOKUP(D181,証券コード!$A$2:$C$9160,3,FALSE)="","",VLOOKUP(D181,証券コード!$A$2:$C$9160,3,FALSE)))</f>
        <v/>
      </c>
      <c r="S181" s="21"/>
      <c r="T181" s="3"/>
    </row>
    <row r="182" spans="1:20" x14ac:dyDescent="0.4">
      <c r="A182" s="21"/>
      <c r="B182" s="117"/>
      <c r="C182" s="40"/>
      <c r="D182" s="125"/>
      <c r="E182" s="23" t="str">
        <f>IFERROR(VLOOKUP(D182,証券コード!$A$2:$B$9160,2,FALSE),"")</f>
        <v/>
      </c>
      <c r="F182" s="76"/>
      <c r="G182" s="29"/>
      <c r="H182" s="33" t="str">
        <f t="shared" si="13"/>
        <v/>
      </c>
      <c r="I182" s="36"/>
      <c r="J182" s="44"/>
      <c r="K182" s="45"/>
      <c r="L182" s="40"/>
      <c r="M182" s="76"/>
      <c r="N182" s="15" t="str">
        <f t="shared" si="10"/>
        <v/>
      </c>
      <c r="O182" s="163" t="str">
        <f t="shared" si="11"/>
        <v/>
      </c>
      <c r="P182" s="3"/>
      <c r="Q182" s="16" t="str">
        <f t="shared" si="12"/>
        <v/>
      </c>
      <c r="R182" s="21" t="str">
        <f>IF(D182="","",IF(VLOOKUP(D182,証券コード!$A$2:$C$9160,3,FALSE)="","",VLOOKUP(D182,証券コード!$A$2:$C$9160,3,FALSE)))</f>
        <v/>
      </c>
      <c r="S182" s="21"/>
      <c r="T182" s="3"/>
    </row>
    <row r="183" spans="1:20" x14ac:dyDescent="0.4">
      <c r="A183" s="21"/>
      <c r="B183" s="117"/>
      <c r="C183" s="40"/>
      <c r="D183" s="125"/>
      <c r="E183" s="23" t="str">
        <f>IFERROR(VLOOKUP(D183,証券コード!$A$2:$B$9160,2,FALSE),"")</f>
        <v/>
      </c>
      <c r="F183" s="76"/>
      <c r="G183" s="29"/>
      <c r="H183" s="33" t="str">
        <f t="shared" si="13"/>
        <v/>
      </c>
      <c r="I183" s="36"/>
      <c r="J183" s="44"/>
      <c r="K183" s="45"/>
      <c r="L183" s="40"/>
      <c r="M183" s="76"/>
      <c r="N183" s="15" t="str">
        <f t="shared" si="10"/>
        <v/>
      </c>
      <c r="O183" s="163" t="str">
        <f t="shared" si="11"/>
        <v/>
      </c>
      <c r="P183" s="3"/>
      <c r="Q183" s="16" t="str">
        <f t="shared" si="12"/>
        <v/>
      </c>
      <c r="R183" s="21" t="str">
        <f>IF(D183="","",IF(VLOOKUP(D183,証券コード!$A$2:$C$9160,3,FALSE)="","",VLOOKUP(D183,証券コード!$A$2:$C$9160,3,FALSE)))</f>
        <v/>
      </c>
      <c r="S183" s="21"/>
      <c r="T183" s="3"/>
    </row>
    <row r="184" spans="1:20" x14ac:dyDescent="0.4">
      <c r="A184" s="21"/>
      <c r="B184" s="117"/>
      <c r="C184" s="40"/>
      <c r="D184" s="125"/>
      <c r="E184" s="23" t="str">
        <f>IFERROR(VLOOKUP(D184,証券コード!$A$2:$B$9160,2,FALSE),"")</f>
        <v/>
      </c>
      <c r="F184" s="76"/>
      <c r="G184" s="29"/>
      <c r="H184" s="33" t="str">
        <f t="shared" si="13"/>
        <v/>
      </c>
      <c r="I184" s="36"/>
      <c r="J184" s="44"/>
      <c r="K184" s="45"/>
      <c r="L184" s="40"/>
      <c r="M184" s="76"/>
      <c r="N184" s="15" t="str">
        <f t="shared" si="10"/>
        <v/>
      </c>
      <c r="O184" s="163" t="str">
        <f t="shared" si="11"/>
        <v/>
      </c>
      <c r="P184" s="3"/>
      <c r="Q184" s="16" t="str">
        <f t="shared" si="12"/>
        <v/>
      </c>
      <c r="R184" s="21" t="str">
        <f>IF(D184="","",IF(VLOOKUP(D184,証券コード!$A$2:$C$9160,3,FALSE)="","",VLOOKUP(D184,証券コード!$A$2:$C$9160,3,FALSE)))</f>
        <v/>
      </c>
      <c r="S184" s="21"/>
      <c r="T184" s="3"/>
    </row>
    <row r="185" spans="1:20" x14ac:dyDescent="0.4">
      <c r="A185" s="21"/>
      <c r="B185" s="117"/>
      <c r="C185" s="40"/>
      <c r="D185" s="125"/>
      <c r="E185" s="23" t="str">
        <f>IFERROR(VLOOKUP(D185,証券コード!$A$2:$B$9160,2,FALSE),"")</f>
        <v/>
      </c>
      <c r="F185" s="76"/>
      <c r="G185" s="29"/>
      <c r="H185" s="33" t="str">
        <f t="shared" si="13"/>
        <v/>
      </c>
      <c r="I185" s="36"/>
      <c r="J185" s="44"/>
      <c r="K185" s="45"/>
      <c r="L185" s="40"/>
      <c r="M185" s="76"/>
      <c r="N185" s="15" t="str">
        <f t="shared" si="10"/>
        <v/>
      </c>
      <c r="O185" s="163" t="str">
        <f t="shared" si="11"/>
        <v/>
      </c>
      <c r="P185" s="3"/>
      <c r="Q185" s="16" t="str">
        <f t="shared" si="12"/>
        <v/>
      </c>
      <c r="R185" s="21" t="str">
        <f>IF(D185="","",IF(VLOOKUP(D185,証券コード!$A$2:$C$9160,3,FALSE)="","",VLOOKUP(D185,証券コード!$A$2:$C$9160,3,FALSE)))</f>
        <v/>
      </c>
      <c r="S185" s="21"/>
      <c r="T185" s="3"/>
    </row>
    <row r="186" spans="1:20" x14ac:dyDescent="0.4">
      <c r="A186" s="21"/>
      <c r="B186" s="117"/>
      <c r="C186" s="40"/>
      <c r="D186" s="125"/>
      <c r="E186" s="23" t="str">
        <f>IFERROR(VLOOKUP(D186,証券コード!$A$2:$B$9160,2,FALSE),"")</f>
        <v/>
      </c>
      <c r="F186" s="76"/>
      <c r="G186" s="29"/>
      <c r="H186" s="33" t="str">
        <f t="shared" si="13"/>
        <v/>
      </c>
      <c r="I186" s="36"/>
      <c r="J186" s="44"/>
      <c r="K186" s="45"/>
      <c r="L186" s="40"/>
      <c r="M186" s="76"/>
      <c r="N186" s="15" t="str">
        <f t="shared" si="10"/>
        <v/>
      </c>
      <c r="O186" s="163" t="str">
        <f t="shared" si="11"/>
        <v/>
      </c>
      <c r="P186" s="3"/>
      <c r="Q186" s="16" t="str">
        <f t="shared" si="12"/>
        <v/>
      </c>
      <c r="R186" s="21" t="str">
        <f>IF(D186="","",IF(VLOOKUP(D186,証券コード!$A$2:$C$9160,3,FALSE)="","",VLOOKUP(D186,証券コード!$A$2:$C$9160,3,FALSE)))</f>
        <v/>
      </c>
      <c r="S186" s="21"/>
      <c r="T186" s="3"/>
    </row>
    <row r="187" spans="1:20" x14ac:dyDescent="0.4">
      <c r="A187" s="21"/>
      <c r="B187" s="117"/>
      <c r="C187" s="40"/>
      <c r="D187" s="125"/>
      <c r="E187" s="23" t="str">
        <f>IFERROR(VLOOKUP(D187,証券コード!$A$2:$B$9160,2,FALSE),"")</f>
        <v/>
      </c>
      <c r="F187" s="76"/>
      <c r="G187" s="29"/>
      <c r="H187" s="33" t="str">
        <f t="shared" si="13"/>
        <v/>
      </c>
      <c r="I187" s="36"/>
      <c r="J187" s="44"/>
      <c r="K187" s="45"/>
      <c r="L187" s="40"/>
      <c r="M187" s="76"/>
      <c r="N187" s="15" t="str">
        <f t="shared" si="10"/>
        <v/>
      </c>
      <c r="O187" s="163" t="str">
        <f t="shared" si="11"/>
        <v/>
      </c>
      <c r="P187" s="3"/>
      <c r="Q187" s="16" t="str">
        <f t="shared" si="12"/>
        <v/>
      </c>
      <c r="R187" s="21" t="str">
        <f>IF(D187="","",IF(VLOOKUP(D187,証券コード!$A$2:$C$9160,3,FALSE)="","",VLOOKUP(D187,証券コード!$A$2:$C$9160,3,FALSE)))</f>
        <v/>
      </c>
      <c r="S187" s="21"/>
      <c r="T187" s="3"/>
    </row>
    <row r="188" spans="1:20" x14ac:dyDescent="0.4">
      <c r="A188" s="21"/>
      <c r="B188" s="117"/>
      <c r="C188" s="40"/>
      <c r="D188" s="125"/>
      <c r="E188" s="23" t="str">
        <f>IFERROR(VLOOKUP(D188,証券コード!$A$2:$B$9160,2,FALSE),"")</f>
        <v/>
      </c>
      <c r="F188" s="76"/>
      <c r="G188" s="29"/>
      <c r="H188" s="33" t="str">
        <f t="shared" si="13"/>
        <v/>
      </c>
      <c r="I188" s="36"/>
      <c r="J188" s="44"/>
      <c r="K188" s="45"/>
      <c r="L188" s="40"/>
      <c r="M188" s="76"/>
      <c r="N188" s="15" t="str">
        <f t="shared" si="10"/>
        <v/>
      </c>
      <c r="O188" s="163" t="str">
        <f t="shared" si="11"/>
        <v/>
      </c>
      <c r="P188" s="3"/>
      <c r="Q188" s="16" t="str">
        <f t="shared" si="12"/>
        <v/>
      </c>
      <c r="R188" s="21" t="str">
        <f>IF(D188="","",IF(VLOOKUP(D188,証券コード!$A$2:$C$9160,3,FALSE)="","",VLOOKUP(D188,証券コード!$A$2:$C$9160,3,FALSE)))</f>
        <v/>
      </c>
      <c r="S188" s="21"/>
      <c r="T188" s="3"/>
    </row>
    <row r="189" spans="1:20" x14ac:dyDescent="0.4">
      <c r="A189" s="21"/>
      <c r="B189" s="117"/>
      <c r="C189" s="40"/>
      <c r="D189" s="125"/>
      <c r="E189" s="23" t="str">
        <f>IFERROR(VLOOKUP(D189,証券コード!$A$2:$B$9160,2,FALSE),"")</f>
        <v/>
      </c>
      <c r="F189" s="76"/>
      <c r="G189" s="29"/>
      <c r="H189" s="33" t="str">
        <f t="shared" si="13"/>
        <v/>
      </c>
      <c r="I189" s="36"/>
      <c r="J189" s="44"/>
      <c r="K189" s="45"/>
      <c r="L189" s="40"/>
      <c r="M189" s="76"/>
      <c r="N189" s="15" t="str">
        <f t="shared" si="10"/>
        <v/>
      </c>
      <c r="O189" s="163" t="str">
        <f t="shared" si="11"/>
        <v/>
      </c>
      <c r="P189" s="3"/>
      <c r="Q189" s="16" t="str">
        <f t="shared" si="12"/>
        <v/>
      </c>
      <c r="R189" s="21" t="str">
        <f>IF(D189="","",IF(VLOOKUP(D189,証券コード!$A$2:$C$9160,3,FALSE)="","",VLOOKUP(D189,証券コード!$A$2:$C$9160,3,FALSE)))</f>
        <v/>
      </c>
      <c r="S189" s="21"/>
      <c r="T189" s="3"/>
    </row>
    <row r="190" spans="1:20" x14ac:dyDescent="0.4">
      <c r="A190" s="21"/>
      <c r="B190" s="117"/>
      <c r="C190" s="40"/>
      <c r="D190" s="125"/>
      <c r="E190" s="23" t="str">
        <f>IFERROR(VLOOKUP(D190,証券コード!$A$2:$B$9160,2,FALSE),"")</f>
        <v/>
      </c>
      <c r="F190" s="76"/>
      <c r="G190" s="29"/>
      <c r="H190" s="33" t="str">
        <f t="shared" si="13"/>
        <v/>
      </c>
      <c r="I190" s="36"/>
      <c r="J190" s="44"/>
      <c r="K190" s="45"/>
      <c r="L190" s="40"/>
      <c r="M190" s="76"/>
      <c r="N190" s="15" t="str">
        <f t="shared" si="10"/>
        <v/>
      </c>
      <c r="O190" s="163" t="str">
        <f t="shared" si="11"/>
        <v/>
      </c>
      <c r="P190" s="3"/>
      <c r="Q190" s="16" t="str">
        <f t="shared" si="12"/>
        <v/>
      </c>
      <c r="R190" s="21" t="str">
        <f>IF(D190="","",IF(VLOOKUP(D190,証券コード!$A$2:$C$9160,3,FALSE)="","",VLOOKUP(D190,証券コード!$A$2:$C$9160,3,FALSE)))</f>
        <v/>
      </c>
      <c r="S190" s="21"/>
      <c r="T190" s="3"/>
    </row>
    <row r="191" spans="1:20" x14ac:dyDescent="0.4">
      <c r="A191" s="21"/>
      <c r="B191" s="117"/>
      <c r="C191" s="40"/>
      <c r="D191" s="125"/>
      <c r="E191" s="23" t="str">
        <f>IFERROR(VLOOKUP(D191,証券コード!$A$2:$B$9160,2,FALSE),"")</f>
        <v/>
      </c>
      <c r="F191" s="76"/>
      <c r="G191" s="29"/>
      <c r="H191" s="33" t="str">
        <f t="shared" si="13"/>
        <v/>
      </c>
      <c r="I191" s="36"/>
      <c r="J191" s="44"/>
      <c r="K191" s="45"/>
      <c r="L191" s="40"/>
      <c r="M191" s="76"/>
      <c r="N191" s="15" t="str">
        <f t="shared" si="10"/>
        <v/>
      </c>
      <c r="O191" s="163" t="str">
        <f t="shared" si="11"/>
        <v/>
      </c>
      <c r="P191" s="3"/>
      <c r="Q191" s="16" t="str">
        <f t="shared" si="12"/>
        <v/>
      </c>
      <c r="R191" s="21" t="str">
        <f>IF(D191="","",IF(VLOOKUP(D191,証券コード!$A$2:$C$9160,3,FALSE)="","",VLOOKUP(D191,証券コード!$A$2:$C$9160,3,FALSE)))</f>
        <v/>
      </c>
      <c r="S191" s="21"/>
      <c r="T191" s="3"/>
    </row>
    <row r="192" spans="1:20" x14ac:dyDescent="0.4">
      <c r="A192" s="21"/>
      <c r="B192" s="117"/>
      <c r="C192" s="40"/>
      <c r="D192" s="125"/>
      <c r="E192" s="23" t="str">
        <f>IFERROR(VLOOKUP(D192,証券コード!$A$2:$B$9160,2,FALSE),"")</f>
        <v/>
      </c>
      <c r="F192" s="76"/>
      <c r="G192" s="29"/>
      <c r="H192" s="33" t="str">
        <f t="shared" si="13"/>
        <v/>
      </c>
      <c r="I192" s="36"/>
      <c r="J192" s="44"/>
      <c r="K192" s="45"/>
      <c r="L192" s="40"/>
      <c r="M192" s="76"/>
      <c r="N192" s="15" t="str">
        <f t="shared" si="10"/>
        <v/>
      </c>
      <c r="O192" s="163" t="str">
        <f t="shared" si="11"/>
        <v/>
      </c>
      <c r="P192" s="3"/>
      <c r="Q192" s="16" t="str">
        <f t="shared" si="12"/>
        <v/>
      </c>
      <c r="R192" s="21" t="str">
        <f>IF(D192="","",IF(VLOOKUP(D192,証券コード!$A$2:$C$9160,3,FALSE)="","",VLOOKUP(D192,証券コード!$A$2:$C$9160,3,FALSE)))</f>
        <v/>
      </c>
      <c r="S192" s="21"/>
      <c r="T192" s="3"/>
    </row>
    <row r="193" spans="1:20" x14ac:dyDescent="0.4">
      <c r="A193" s="21"/>
      <c r="B193" s="117"/>
      <c r="C193" s="40"/>
      <c r="D193" s="125"/>
      <c r="E193" s="23" t="str">
        <f>IFERROR(VLOOKUP(D193,証券コード!$A$2:$B$9160,2,FALSE),"")</f>
        <v/>
      </c>
      <c r="F193" s="76"/>
      <c r="G193" s="29"/>
      <c r="H193" s="33" t="str">
        <f t="shared" si="13"/>
        <v/>
      </c>
      <c r="I193" s="36"/>
      <c r="J193" s="44"/>
      <c r="K193" s="45"/>
      <c r="L193" s="40"/>
      <c r="M193" s="76"/>
      <c r="N193" s="15" t="str">
        <f t="shared" si="10"/>
        <v/>
      </c>
      <c r="O193" s="163" t="str">
        <f t="shared" si="11"/>
        <v/>
      </c>
      <c r="P193" s="3"/>
      <c r="Q193" s="16" t="str">
        <f t="shared" si="12"/>
        <v/>
      </c>
      <c r="R193" s="21" t="str">
        <f>IF(D193="","",IF(VLOOKUP(D193,証券コード!$A$2:$C$9160,3,FALSE)="","",VLOOKUP(D193,証券コード!$A$2:$C$9160,3,FALSE)))</f>
        <v/>
      </c>
      <c r="S193" s="21"/>
      <c r="T193" s="3"/>
    </row>
    <row r="194" spans="1:20" x14ac:dyDescent="0.4">
      <c r="A194" s="21"/>
      <c r="B194" s="117"/>
      <c r="C194" s="40"/>
      <c r="D194" s="125"/>
      <c r="E194" s="23" t="str">
        <f>IFERROR(VLOOKUP(D194,証券コード!$A$2:$B$9160,2,FALSE),"")</f>
        <v/>
      </c>
      <c r="F194" s="76"/>
      <c r="G194" s="29"/>
      <c r="H194" s="33" t="str">
        <f t="shared" si="13"/>
        <v/>
      </c>
      <c r="I194" s="36"/>
      <c r="J194" s="44"/>
      <c r="K194" s="45"/>
      <c r="L194" s="40"/>
      <c r="M194" s="76"/>
      <c r="N194" s="15" t="str">
        <f t="shared" ref="N194:N257" si="14">IF(M194="","",(M194-F194)*G194)</f>
        <v/>
      </c>
      <c r="O194" s="163" t="str">
        <f t="shared" ref="O194:O257" si="15">IF(M194="","",ROUNDDOWN((M194-F194)/F194,4))</f>
        <v/>
      </c>
      <c r="P194" s="3"/>
      <c r="Q194" s="16" t="str">
        <f t="shared" ref="Q194:Q257" si="16">IF(ISERROR(N194-P194),"",N194-I194-P194)</f>
        <v/>
      </c>
      <c r="R194" s="21" t="str">
        <f>IF(D194="","",IF(VLOOKUP(D194,証券コード!$A$2:$C$9160,3,FALSE)="","",VLOOKUP(D194,証券コード!$A$2:$C$9160,3,FALSE)))</f>
        <v/>
      </c>
      <c r="S194" s="21"/>
      <c r="T194" s="3"/>
    </row>
    <row r="195" spans="1:20" x14ac:dyDescent="0.4">
      <c r="A195" s="21"/>
      <c r="B195" s="117"/>
      <c r="C195" s="40"/>
      <c r="D195" s="125"/>
      <c r="E195" s="23" t="str">
        <f>IFERROR(VLOOKUP(D195,証券コード!$A$2:$B$9160,2,FALSE),"")</f>
        <v/>
      </c>
      <c r="F195" s="76"/>
      <c r="G195" s="29"/>
      <c r="H195" s="33" t="str">
        <f t="shared" si="13"/>
        <v/>
      </c>
      <c r="I195" s="36"/>
      <c r="J195" s="44"/>
      <c r="K195" s="45"/>
      <c r="L195" s="40"/>
      <c r="M195" s="76"/>
      <c r="N195" s="15" t="str">
        <f t="shared" si="14"/>
        <v/>
      </c>
      <c r="O195" s="163" t="str">
        <f t="shared" si="15"/>
        <v/>
      </c>
      <c r="P195" s="3"/>
      <c r="Q195" s="16" t="str">
        <f t="shared" si="16"/>
        <v/>
      </c>
      <c r="R195" s="21" t="str">
        <f>IF(D195="","",IF(VLOOKUP(D195,証券コード!$A$2:$C$9160,3,FALSE)="","",VLOOKUP(D195,証券コード!$A$2:$C$9160,3,FALSE)))</f>
        <v/>
      </c>
      <c r="S195" s="21"/>
      <c r="T195" s="3"/>
    </row>
    <row r="196" spans="1:20" x14ac:dyDescent="0.4">
      <c r="A196" s="21"/>
      <c r="B196" s="117"/>
      <c r="C196" s="40"/>
      <c r="D196" s="125"/>
      <c r="E196" s="23" t="str">
        <f>IFERROR(VLOOKUP(D196,証券コード!$A$2:$B$9160,2,FALSE),"")</f>
        <v/>
      </c>
      <c r="F196" s="76"/>
      <c r="G196" s="29"/>
      <c r="H196" s="33" t="str">
        <f t="shared" si="13"/>
        <v/>
      </c>
      <c r="I196" s="36"/>
      <c r="J196" s="44"/>
      <c r="K196" s="45"/>
      <c r="L196" s="40"/>
      <c r="M196" s="76"/>
      <c r="N196" s="15" t="str">
        <f t="shared" si="14"/>
        <v/>
      </c>
      <c r="O196" s="163" t="str">
        <f t="shared" si="15"/>
        <v/>
      </c>
      <c r="P196" s="3"/>
      <c r="Q196" s="16" t="str">
        <f t="shared" si="16"/>
        <v/>
      </c>
      <c r="R196" s="21" t="str">
        <f>IF(D196="","",IF(VLOOKUP(D196,証券コード!$A$2:$C$9160,3,FALSE)="","",VLOOKUP(D196,証券コード!$A$2:$C$9160,3,FALSE)))</f>
        <v/>
      </c>
      <c r="S196" s="21"/>
      <c r="T196" s="3"/>
    </row>
    <row r="197" spans="1:20" x14ac:dyDescent="0.4">
      <c r="A197" s="21"/>
      <c r="B197" s="117"/>
      <c r="C197" s="40"/>
      <c r="D197" s="125"/>
      <c r="E197" s="23" t="str">
        <f>IFERROR(VLOOKUP(D197,証券コード!$A$2:$B$9160,2,FALSE),"")</f>
        <v/>
      </c>
      <c r="F197" s="76"/>
      <c r="G197" s="29"/>
      <c r="H197" s="33" t="str">
        <f t="shared" si="13"/>
        <v/>
      </c>
      <c r="I197" s="36"/>
      <c r="J197" s="44"/>
      <c r="K197" s="45"/>
      <c r="L197" s="40"/>
      <c r="M197" s="76"/>
      <c r="N197" s="15" t="str">
        <f t="shared" si="14"/>
        <v/>
      </c>
      <c r="O197" s="163" t="str">
        <f t="shared" si="15"/>
        <v/>
      </c>
      <c r="P197" s="3"/>
      <c r="Q197" s="16" t="str">
        <f t="shared" si="16"/>
        <v/>
      </c>
      <c r="R197" s="21" t="str">
        <f>IF(D197="","",IF(VLOOKUP(D197,証券コード!$A$2:$C$9160,3,FALSE)="","",VLOOKUP(D197,証券コード!$A$2:$C$9160,3,FALSE)))</f>
        <v/>
      </c>
      <c r="S197" s="21"/>
      <c r="T197" s="3"/>
    </row>
    <row r="198" spans="1:20" x14ac:dyDescent="0.4">
      <c r="A198" s="21"/>
      <c r="B198" s="117"/>
      <c r="C198" s="40"/>
      <c r="D198" s="125"/>
      <c r="E198" s="23" t="str">
        <f>IFERROR(VLOOKUP(D198,証券コード!$A$2:$B$9160,2,FALSE),"")</f>
        <v/>
      </c>
      <c r="F198" s="76"/>
      <c r="G198" s="29"/>
      <c r="H198" s="33" t="str">
        <f t="shared" si="13"/>
        <v/>
      </c>
      <c r="I198" s="36"/>
      <c r="J198" s="44"/>
      <c r="K198" s="45"/>
      <c r="L198" s="40"/>
      <c r="M198" s="76"/>
      <c r="N198" s="15" t="str">
        <f t="shared" si="14"/>
        <v/>
      </c>
      <c r="O198" s="163" t="str">
        <f t="shared" si="15"/>
        <v/>
      </c>
      <c r="P198" s="3"/>
      <c r="Q198" s="16" t="str">
        <f t="shared" si="16"/>
        <v/>
      </c>
      <c r="R198" s="21" t="str">
        <f>IF(D198="","",IF(VLOOKUP(D198,証券コード!$A$2:$C$9160,3,FALSE)="","",VLOOKUP(D198,証券コード!$A$2:$C$9160,3,FALSE)))</f>
        <v/>
      </c>
      <c r="S198" s="21"/>
      <c r="T198" s="3"/>
    </row>
    <row r="199" spans="1:20" x14ac:dyDescent="0.4">
      <c r="A199" s="21"/>
      <c r="B199" s="117"/>
      <c r="C199" s="40"/>
      <c r="D199" s="125"/>
      <c r="E199" s="23" t="str">
        <f>IFERROR(VLOOKUP(D199,証券コード!$A$2:$B$9160,2,FALSE),"")</f>
        <v/>
      </c>
      <c r="F199" s="76"/>
      <c r="G199" s="29"/>
      <c r="H199" s="33" t="str">
        <f t="shared" si="13"/>
        <v/>
      </c>
      <c r="I199" s="36"/>
      <c r="J199" s="44"/>
      <c r="K199" s="45"/>
      <c r="L199" s="40"/>
      <c r="M199" s="76"/>
      <c r="N199" s="15" t="str">
        <f t="shared" si="14"/>
        <v/>
      </c>
      <c r="O199" s="163" t="str">
        <f t="shared" si="15"/>
        <v/>
      </c>
      <c r="P199" s="3"/>
      <c r="Q199" s="16" t="str">
        <f t="shared" si="16"/>
        <v/>
      </c>
      <c r="R199" s="21" t="str">
        <f>IF(D199="","",IF(VLOOKUP(D199,証券コード!$A$2:$C$9160,3,FALSE)="","",VLOOKUP(D199,証券コード!$A$2:$C$9160,3,FALSE)))</f>
        <v/>
      </c>
      <c r="S199" s="21"/>
      <c r="T199" s="3"/>
    </row>
    <row r="200" spans="1:20" x14ac:dyDescent="0.4">
      <c r="A200" s="21"/>
      <c r="B200" s="117"/>
      <c r="C200" s="40"/>
      <c r="D200" s="125"/>
      <c r="E200" s="23" t="str">
        <f>IFERROR(VLOOKUP(D200,証券コード!$A$2:$B$9160,2,FALSE),"")</f>
        <v/>
      </c>
      <c r="F200" s="76"/>
      <c r="G200" s="29"/>
      <c r="H200" s="33" t="str">
        <f t="shared" si="13"/>
        <v/>
      </c>
      <c r="I200" s="36"/>
      <c r="J200" s="44"/>
      <c r="K200" s="45"/>
      <c r="L200" s="40"/>
      <c r="M200" s="76"/>
      <c r="N200" s="15" t="str">
        <f t="shared" si="14"/>
        <v/>
      </c>
      <c r="O200" s="163" t="str">
        <f t="shared" si="15"/>
        <v/>
      </c>
      <c r="P200" s="3"/>
      <c r="Q200" s="16" t="str">
        <f t="shared" si="16"/>
        <v/>
      </c>
      <c r="R200" s="21" t="str">
        <f>IF(D200="","",IF(VLOOKUP(D200,証券コード!$A$2:$C$9160,3,FALSE)="","",VLOOKUP(D200,証券コード!$A$2:$C$9160,3,FALSE)))</f>
        <v/>
      </c>
      <c r="S200" s="21"/>
      <c r="T200" s="3"/>
    </row>
    <row r="201" spans="1:20" x14ac:dyDescent="0.4">
      <c r="A201" s="21"/>
      <c r="B201" s="117"/>
      <c r="C201" s="40"/>
      <c r="D201" s="125"/>
      <c r="E201" s="23" t="str">
        <f>IFERROR(VLOOKUP(D201,証券コード!$A$2:$B$9160,2,FALSE),"")</f>
        <v/>
      </c>
      <c r="F201" s="76"/>
      <c r="G201" s="29"/>
      <c r="H201" s="33" t="str">
        <f t="shared" si="13"/>
        <v/>
      </c>
      <c r="I201" s="36"/>
      <c r="J201" s="44"/>
      <c r="K201" s="45"/>
      <c r="L201" s="40"/>
      <c r="M201" s="76"/>
      <c r="N201" s="15" t="str">
        <f t="shared" si="14"/>
        <v/>
      </c>
      <c r="O201" s="163" t="str">
        <f t="shared" si="15"/>
        <v/>
      </c>
      <c r="P201" s="3"/>
      <c r="Q201" s="16" t="str">
        <f t="shared" si="16"/>
        <v/>
      </c>
      <c r="R201" s="21" t="str">
        <f>IF(D201="","",IF(VLOOKUP(D201,証券コード!$A$2:$C$9160,3,FALSE)="","",VLOOKUP(D201,証券コード!$A$2:$C$9160,3,FALSE)))</f>
        <v/>
      </c>
      <c r="S201" s="21"/>
      <c r="T201" s="3"/>
    </row>
    <row r="202" spans="1:20" x14ac:dyDescent="0.4">
      <c r="A202" s="21"/>
      <c r="B202" s="117"/>
      <c r="C202" s="40"/>
      <c r="D202" s="125"/>
      <c r="E202" s="23" t="str">
        <f>IFERROR(VLOOKUP(D202,証券コード!$A$2:$B$9160,2,FALSE),"")</f>
        <v/>
      </c>
      <c r="F202" s="76"/>
      <c r="G202" s="29"/>
      <c r="H202" s="33" t="str">
        <f t="shared" si="13"/>
        <v/>
      </c>
      <c r="I202" s="36"/>
      <c r="J202" s="44"/>
      <c r="K202" s="45"/>
      <c r="L202" s="40"/>
      <c r="M202" s="76"/>
      <c r="N202" s="15" t="str">
        <f t="shared" si="14"/>
        <v/>
      </c>
      <c r="O202" s="163" t="str">
        <f t="shared" si="15"/>
        <v/>
      </c>
      <c r="P202" s="3"/>
      <c r="Q202" s="16" t="str">
        <f t="shared" si="16"/>
        <v/>
      </c>
      <c r="R202" s="21" t="str">
        <f>IF(D202="","",IF(VLOOKUP(D202,証券コード!$A$2:$C$9160,3,FALSE)="","",VLOOKUP(D202,証券コード!$A$2:$C$9160,3,FALSE)))</f>
        <v/>
      </c>
      <c r="S202" s="21"/>
      <c r="T202" s="3"/>
    </row>
    <row r="203" spans="1:20" x14ac:dyDescent="0.4">
      <c r="A203" s="21"/>
      <c r="B203" s="117"/>
      <c r="C203" s="40"/>
      <c r="D203" s="125"/>
      <c r="E203" s="23" t="str">
        <f>IFERROR(VLOOKUP(D203,証券コード!$A$2:$B$9160,2,FALSE),"")</f>
        <v/>
      </c>
      <c r="F203" s="76"/>
      <c r="G203" s="29"/>
      <c r="H203" s="33" t="str">
        <f t="shared" si="13"/>
        <v/>
      </c>
      <c r="I203" s="36"/>
      <c r="J203" s="44"/>
      <c r="K203" s="45"/>
      <c r="L203" s="40"/>
      <c r="M203" s="76"/>
      <c r="N203" s="15" t="str">
        <f t="shared" si="14"/>
        <v/>
      </c>
      <c r="O203" s="163" t="str">
        <f t="shared" si="15"/>
        <v/>
      </c>
      <c r="P203" s="3"/>
      <c r="Q203" s="16" t="str">
        <f t="shared" si="16"/>
        <v/>
      </c>
      <c r="R203" s="21" t="str">
        <f>IF(D203="","",IF(VLOOKUP(D203,証券コード!$A$2:$C$9160,3,FALSE)="","",VLOOKUP(D203,証券コード!$A$2:$C$9160,3,FALSE)))</f>
        <v/>
      </c>
      <c r="S203" s="21"/>
      <c r="T203" s="3"/>
    </row>
    <row r="204" spans="1:20" x14ac:dyDescent="0.4">
      <c r="A204" s="21"/>
      <c r="B204" s="117"/>
      <c r="C204" s="40"/>
      <c r="D204" s="125"/>
      <c r="E204" s="23" t="str">
        <f>IFERROR(VLOOKUP(D204,証券コード!$A$2:$B$9160,2,FALSE),"")</f>
        <v/>
      </c>
      <c r="F204" s="76"/>
      <c r="G204" s="29"/>
      <c r="H204" s="33" t="str">
        <f t="shared" si="13"/>
        <v/>
      </c>
      <c r="I204" s="36"/>
      <c r="J204" s="44"/>
      <c r="K204" s="45"/>
      <c r="L204" s="40"/>
      <c r="M204" s="76"/>
      <c r="N204" s="15" t="str">
        <f t="shared" si="14"/>
        <v/>
      </c>
      <c r="O204" s="163" t="str">
        <f t="shared" si="15"/>
        <v/>
      </c>
      <c r="P204" s="3"/>
      <c r="Q204" s="16" t="str">
        <f t="shared" si="16"/>
        <v/>
      </c>
      <c r="R204" s="21" t="str">
        <f>IF(D204="","",IF(VLOOKUP(D204,証券コード!$A$2:$C$9160,3,FALSE)="","",VLOOKUP(D204,証券コード!$A$2:$C$9160,3,FALSE)))</f>
        <v/>
      </c>
      <c r="S204" s="21"/>
      <c r="T204" s="3"/>
    </row>
    <row r="205" spans="1:20" x14ac:dyDescent="0.4">
      <c r="A205" s="21"/>
      <c r="B205" s="117"/>
      <c r="C205" s="40"/>
      <c r="D205" s="125"/>
      <c r="E205" s="23" t="str">
        <f>IFERROR(VLOOKUP(D205,証券コード!$A$2:$B$9160,2,FALSE),"")</f>
        <v/>
      </c>
      <c r="F205" s="76"/>
      <c r="G205" s="29"/>
      <c r="H205" s="33" t="str">
        <f t="shared" si="13"/>
        <v/>
      </c>
      <c r="I205" s="36"/>
      <c r="J205" s="44"/>
      <c r="K205" s="45"/>
      <c r="L205" s="40"/>
      <c r="M205" s="76"/>
      <c r="N205" s="15" t="str">
        <f t="shared" si="14"/>
        <v/>
      </c>
      <c r="O205" s="163" t="str">
        <f t="shared" si="15"/>
        <v/>
      </c>
      <c r="P205" s="3"/>
      <c r="Q205" s="16" t="str">
        <f t="shared" si="16"/>
        <v/>
      </c>
      <c r="R205" s="21" t="str">
        <f>IF(D205="","",IF(VLOOKUP(D205,証券コード!$A$2:$C$9160,3,FALSE)="","",VLOOKUP(D205,証券コード!$A$2:$C$9160,3,FALSE)))</f>
        <v/>
      </c>
      <c r="S205" s="21"/>
      <c r="T205" s="3"/>
    </row>
    <row r="206" spans="1:20" x14ac:dyDescent="0.4">
      <c r="A206" s="21"/>
      <c r="B206" s="117"/>
      <c r="C206" s="40"/>
      <c r="D206" s="125"/>
      <c r="E206" s="23" t="str">
        <f>IFERROR(VLOOKUP(D206,証券コード!$A$2:$B$9160,2,FALSE),"")</f>
        <v/>
      </c>
      <c r="F206" s="76"/>
      <c r="G206" s="29"/>
      <c r="H206" s="33" t="str">
        <f t="shared" si="13"/>
        <v/>
      </c>
      <c r="I206" s="36"/>
      <c r="J206" s="44"/>
      <c r="K206" s="45"/>
      <c r="L206" s="40"/>
      <c r="M206" s="76"/>
      <c r="N206" s="15" t="str">
        <f t="shared" si="14"/>
        <v/>
      </c>
      <c r="O206" s="163" t="str">
        <f t="shared" si="15"/>
        <v/>
      </c>
      <c r="P206" s="3"/>
      <c r="Q206" s="16" t="str">
        <f t="shared" si="16"/>
        <v/>
      </c>
      <c r="R206" s="21" t="str">
        <f>IF(D206="","",IF(VLOOKUP(D206,証券コード!$A$2:$C$9160,3,FALSE)="","",VLOOKUP(D206,証券コード!$A$2:$C$9160,3,FALSE)))</f>
        <v/>
      </c>
      <c r="S206" s="21"/>
      <c r="T206" s="3"/>
    </row>
    <row r="207" spans="1:20" x14ac:dyDescent="0.4">
      <c r="A207" s="21"/>
      <c r="B207" s="117"/>
      <c r="C207" s="40"/>
      <c r="D207" s="125"/>
      <c r="E207" s="23" t="str">
        <f>IFERROR(VLOOKUP(D207,証券コード!$A$2:$B$9160,2,FALSE),"")</f>
        <v/>
      </c>
      <c r="F207" s="76"/>
      <c r="G207" s="29"/>
      <c r="H207" s="33" t="str">
        <f t="shared" si="13"/>
        <v/>
      </c>
      <c r="I207" s="36"/>
      <c r="J207" s="44"/>
      <c r="K207" s="45"/>
      <c r="L207" s="40"/>
      <c r="M207" s="76"/>
      <c r="N207" s="15" t="str">
        <f t="shared" si="14"/>
        <v/>
      </c>
      <c r="O207" s="163" t="str">
        <f t="shared" si="15"/>
        <v/>
      </c>
      <c r="P207" s="3"/>
      <c r="Q207" s="16" t="str">
        <f t="shared" si="16"/>
        <v/>
      </c>
      <c r="R207" s="21" t="str">
        <f>IF(D207="","",IF(VLOOKUP(D207,証券コード!$A$2:$C$9160,3,FALSE)="","",VLOOKUP(D207,証券コード!$A$2:$C$9160,3,FALSE)))</f>
        <v/>
      </c>
      <c r="S207" s="21"/>
      <c r="T207" s="3"/>
    </row>
    <row r="208" spans="1:20" x14ac:dyDescent="0.4">
      <c r="A208" s="21"/>
      <c r="B208" s="117"/>
      <c r="C208" s="40"/>
      <c r="D208" s="125"/>
      <c r="E208" s="23" t="str">
        <f>IFERROR(VLOOKUP(D208,証券コード!$A$2:$B$9160,2,FALSE),"")</f>
        <v/>
      </c>
      <c r="F208" s="76"/>
      <c r="G208" s="29"/>
      <c r="H208" s="33" t="str">
        <f t="shared" si="13"/>
        <v/>
      </c>
      <c r="I208" s="36"/>
      <c r="J208" s="44"/>
      <c r="K208" s="45"/>
      <c r="L208" s="40"/>
      <c r="M208" s="76"/>
      <c r="N208" s="15" t="str">
        <f t="shared" si="14"/>
        <v/>
      </c>
      <c r="O208" s="163" t="str">
        <f t="shared" si="15"/>
        <v/>
      </c>
      <c r="P208" s="3"/>
      <c r="Q208" s="16" t="str">
        <f t="shared" si="16"/>
        <v/>
      </c>
      <c r="R208" s="21" t="str">
        <f>IF(D208="","",IF(VLOOKUP(D208,証券コード!$A$2:$C$9160,3,FALSE)="","",VLOOKUP(D208,証券コード!$A$2:$C$9160,3,FALSE)))</f>
        <v/>
      </c>
      <c r="S208" s="21"/>
      <c r="T208" s="3"/>
    </row>
    <row r="209" spans="1:20" x14ac:dyDescent="0.4">
      <c r="A209" s="21"/>
      <c r="B209" s="117"/>
      <c r="C209" s="40"/>
      <c r="D209" s="125"/>
      <c r="E209" s="23" t="str">
        <f>IFERROR(VLOOKUP(D209,証券コード!$A$2:$B$9160,2,FALSE),"")</f>
        <v/>
      </c>
      <c r="F209" s="76"/>
      <c r="G209" s="29"/>
      <c r="H209" s="33" t="str">
        <f t="shared" si="13"/>
        <v/>
      </c>
      <c r="I209" s="36"/>
      <c r="J209" s="44"/>
      <c r="K209" s="45"/>
      <c r="L209" s="40"/>
      <c r="M209" s="76"/>
      <c r="N209" s="15" t="str">
        <f t="shared" si="14"/>
        <v/>
      </c>
      <c r="O209" s="163" t="str">
        <f t="shared" si="15"/>
        <v/>
      </c>
      <c r="P209" s="3"/>
      <c r="Q209" s="16" t="str">
        <f t="shared" si="16"/>
        <v/>
      </c>
      <c r="R209" s="21" t="str">
        <f>IF(D209="","",IF(VLOOKUP(D209,証券コード!$A$2:$C$9160,3,FALSE)="","",VLOOKUP(D209,証券コード!$A$2:$C$9160,3,FALSE)))</f>
        <v/>
      </c>
      <c r="S209" s="21"/>
      <c r="T209" s="3"/>
    </row>
    <row r="210" spans="1:20" x14ac:dyDescent="0.4">
      <c r="A210" s="21"/>
      <c r="B210" s="117"/>
      <c r="C210" s="40"/>
      <c r="D210" s="125"/>
      <c r="E210" s="23" t="str">
        <f>IFERROR(VLOOKUP(D210,証券コード!$A$2:$B$9160,2,FALSE),"")</f>
        <v/>
      </c>
      <c r="F210" s="76"/>
      <c r="G210" s="29"/>
      <c r="H210" s="33" t="str">
        <f t="shared" si="13"/>
        <v/>
      </c>
      <c r="I210" s="36"/>
      <c r="J210" s="44"/>
      <c r="K210" s="45"/>
      <c r="L210" s="40"/>
      <c r="M210" s="76"/>
      <c r="N210" s="15" t="str">
        <f t="shared" si="14"/>
        <v/>
      </c>
      <c r="O210" s="163" t="str">
        <f t="shared" si="15"/>
        <v/>
      </c>
      <c r="P210" s="3"/>
      <c r="Q210" s="16" t="str">
        <f t="shared" si="16"/>
        <v/>
      </c>
      <c r="R210" s="21" t="str">
        <f>IF(D210="","",IF(VLOOKUP(D210,証券コード!$A$2:$C$9160,3,FALSE)="","",VLOOKUP(D210,証券コード!$A$2:$C$9160,3,FALSE)))</f>
        <v/>
      </c>
      <c r="S210" s="21"/>
      <c r="T210" s="3"/>
    </row>
    <row r="211" spans="1:20" x14ac:dyDescent="0.4">
      <c r="A211" s="21"/>
      <c r="B211" s="117"/>
      <c r="C211" s="40"/>
      <c r="D211" s="125"/>
      <c r="E211" s="23" t="str">
        <f>IFERROR(VLOOKUP(D211,証券コード!$A$2:$B$9160,2,FALSE),"")</f>
        <v/>
      </c>
      <c r="F211" s="76"/>
      <c r="G211" s="29"/>
      <c r="H211" s="33" t="str">
        <f t="shared" si="13"/>
        <v/>
      </c>
      <c r="I211" s="36"/>
      <c r="J211" s="44"/>
      <c r="K211" s="45"/>
      <c r="L211" s="40"/>
      <c r="M211" s="76"/>
      <c r="N211" s="15" t="str">
        <f t="shared" si="14"/>
        <v/>
      </c>
      <c r="O211" s="163" t="str">
        <f t="shared" si="15"/>
        <v/>
      </c>
      <c r="P211" s="3"/>
      <c r="Q211" s="16" t="str">
        <f t="shared" si="16"/>
        <v/>
      </c>
      <c r="R211" s="21" t="str">
        <f>IF(D211="","",IF(VLOOKUP(D211,証券コード!$A$2:$C$9160,3,FALSE)="","",VLOOKUP(D211,証券コード!$A$2:$C$9160,3,FALSE)))</f>
        <v/>
      </c>
      <c r="S211" s="21"/>
      <c r="T211" s="3"/>
    </row>
    <row r="212" spans="1:20" x14ac:dyDescent="0.4">
      <c r="A212" s="21"/>
      <c r="B212" s="117"/>
      <c r="C212" s="40"/>
      <c r="D212" s="125"/>
      <c r="E212" s="23" t="str">
        <f>IFERROR(VLOOKUP(D212,証券コード!$A$2:$B$9160,2,FALSE),"")</f>
        <v/>
      </c>
      <c r="F212" s="76"/>
      <c r="G212" s="29"/>
      <c r="H212" s="33" t="str">
        <f t="shared" si="13"/>
        <v/>
      </c>
      <c r="I212" s="36"/>
      <c r="J212" s="44"/>
      <c r="K212" s="45"/>
      <c r="L212" s="40"/>
      <c r="M212" s="76"/>
      <c r="N212" s="15" t="str">
        <f t="shared" si="14"/>
        <v/>
      </c>
      <c r="O212" s="163" t="str">
        <f t="shared" si="15"/>
        <v/>
      </c>
      <c r="P212" s="3"/>
      <c r="Q212" s="16" t="str">
        <f t="shared" si="16"/>
        <v/>
      </c>
      <c r="R212" s="21" t="str">
        <f>IF(D212="","",IF(VLOOKUP(D212,証券コード!$A$2:$C$9160,3,FALSE)="","",VLOOKUP(D212,証券コード!$A$2:$C$9160,3,FALSE)))</f>
        <v/>
      </c>
      <c r="S212" s="21"/>
      <c r="T212" s="3"/>
    </row>
    <row r="213" spans="1:20" x14ac:dyDescent="0.4">
      <c r="A213" s="21"/>
      <c r="B213" s="117"/>
      <c r="C213" s="40"/>
      <c r="D213" s="125"/>
      <c r="E213" s="23" t="str">
        <f>IFERROR(VLOOKUP(D213,証券コード!$A$2:$B$9160,2,FALSE),"")</f>
        <v/>
      </c>
      <c r="F213" s="76"/>
      <c r="G213" s="29"/>
      <c r="H213" s="33" t="str">
        <f t="shared" si="13"/>
        <v/>
      </c>
      <c r="I213" s="36"/>
      <c r="J213" s="44"/>
      <c r="K213" s="45"/>
      <c r="L213" s="40"/>
      <c r="M213" s="76"/>
      <c r="N213" s="15" t="str">
        <f t="shared" si="14"/>
        <v/>
      </c>
      <c r="O213" s="163" t="str">
        <f t="shared" si="15"/>
        <v/>
      </c>
      <c r="P213" s="3"/>
      <c r="Q213" s="16" t="str">
        <f t="shared" si="16"/>
        <v/>
      </c>
      <c r="R213" s="21" t="str">
        <f>IF(D213="","",IF(VLOOKUP(D213,証券コード!$A$2:$C$9160,3,FALSE)="","",VLOOKUP(D213,証券コード!$A$2:$C$9160,3,FALSE)))</f>
        <v/>
      </c>
      <c r="S213" s="21"/>
      <c r="T213" s="3"/>
    </row>
    <row r="214" spans="1:20" x14ac:dyDescent="0.4">
      <c r="A214" s="21"/>
      <c r="B214" s="117"/>
      <c r="C214" s="40"/>
      <c r="D214" s="125"/>
      <c r="E214" s="23" t="str">
        <f>IFERROR(VLOOKUP(D214,証券コード!$A$2:$B$9160,2,FALSE),"")</f>
        <v/>
      </c>
      <c r="F214" s="76"/>
      <c r="G214" s="29"/>
      <c r="H214" s="33" t="str">
        <f t="shared" si="13"/>
        <v/>
      </c>
      <c r="I214" s="36"/>
      <c r="J214" s="44"/>
      <c r="K214" s="45"/>
      <c r="L214" s="40"/>
      <c r="M214" s="76"/>
      <c r="N214" s="15" t="str">
        <f t="shared" si="14"/>
        <v/>
      </c>
      <c r="O214" s="163" t="str">
        <f t="shared" si="15"/>
        <v/>
      </c>
      <c r="P214" s="3"/>
      <c r="Q214" s="16" t="str">
        <f t="shared" si="16"/>
        <v/>
      </c>
      <c r="R214" s="21" t="str">
        <f>IF(D214="","",IF(VLOOKUP(D214,証券コード!$A$2:$C$9160,3,FALSE)="","",VLOOKUP(D214,証券コード!$A$2:$C$9160,3,FALSE)))</f>
        <v/>
      </c>
      <c r="S214" s="21"/>
      <c r="T214" s="3"/>
    </row>
    <row r="215" spans="1:20" x14ac:dyDescent="0.4">
      <c r="A215" s="21"/>
      <c r="B215" s="117"/>
      <c r="C215" s="40"/>
      <c r="D215" s="125"/>
      <c r="E215" s="23" t="str">
        <f>IFERROR(VLOOKUP(D215,証券コード!$A$2:$B$9160,2,FALSE),"")</f>
        <v/>
      </c>
      <c r="F215" s="76"/>
      <c r="G215" s="29"/>
      <c r="H215" s="33" t="str">
        <f t="shared" si="13"/>
        <v/>
      </c>
      <c r="I215" s="36"/>
      <c r="J215" s="44"/>
      <c r="K215" s="45"/>
      <c r="L215" s="40"/>
      <c r="M215" s="76"/>
      <c r="N215" s="15" t="str">
        <f t="shared" si="14"/>
        <v/>
      </c>
      <c r="O215" s="163" t="str">
        <f t="shared" si="15"/>
        <v/>
      </c>
      <c r="P215" s="3"/>
      <c r="Q215" s="16" t="str">
        <f t="shared" si="16"/>
        <v/>
      </c>
      <c r="R215" s="21" t="str">
        <f>IF(D215="","",IF(VLOOKUP(D215,証券コード!$A$2:$C$9160,3,FALSE)="","",VLOOKUP(D215,証券コード!$A$2:$C$9160,3,FALSE)))</f>
        <v/>
      </c>
      <c r="S215" s="21"/>
      <c r="T215" s="3"/>
    </row>
    <row r="216" spans="1:20" x14ac:dyDescent="0.4">
      <c r="A216" s="21"/>
      <c r="B216" s="117"/>
      <c r="C216" s="40"/>
      <c r="D216" s="125"/>
      <c r="E216" s="23" t="str">
        <f>IFERROR(VLOOKUP(D216,証券コード!$A$2:$B$9160,2,FALSE),"")</f>
        <v/>
      </c>
      <c r="F216" s="76"/>
      <c r="G216" s="29"/>
      <c r="H216" s="33" t="str">
        <f t="shared" si="13"/>
        <v/>
      </c>
      <c r="I216" s="36"/>
      <c r="J216" s="44"/>
      <c r="K216" s="45"/>
      <c r="L216" s="40"/>
      <c r="M216" s="76"/>
      <c r="N216" s="15" t="str">
        <f t="shared" si="14"/>
        <v/>
      </c>
      <c r="O216" s="163" t="str">
        <f t="shared" si="15"/>
        <v/>
      </c>
      <c r="P216" s="3"/>
      <c r="Q216" s="16" t="str">
        <f t="shared" si="16"/>
        <v/>
      </c>
      <c r="R216" s="21" t="str">
        <f>IF(D216="","",IF(VLOOKUP(D216,証券コード!$A$2:$C$9160,3,FALSE)="","",VLOOKUP(D216,証券コード!$A$2:$C$9160,3,FALSE)))</f>
        <v/>
      </c>
      <c r="S216" s="21"/>
      <c r="T216" s="3"/>
    </row>
    <row r="217" spans="1:20" x14ac:dyDescent="0.4">
      <c r="A217" s="21"/>
      <c r="B217" s="117"/>
      <c r="C217" s="40"/>
      <c r="D217" s="125"/>
      <c r="E217" s="23" t="str">
        <f>IFERROR(VLOOKUP(D217,証券コード!$A$2:$B$9160,2,FALSE),"")</f>
        <v/>
      </c>
      <c r="F217" s="76"/>
      <c r="G217" s="29"/>
      <c r="H217" s="33" t="str">
        <f t="shared" si="13"/>
        <v/>
      </c>
      <c r="I217" s="36"/>
      <c r="J217" s="44"/>
      <c r="K217" s="45"/>
      <c r="L217" s="40"/>
      <c r="M217" s="76"/>
      <c r="N217" s="15" t="str">
        <f t="shared" si="14"/>
        <v/>
      </c>
      <c r="O217" s="163" t="str">
        <f t="shared" si="15"/>
        <v/>
      </c>
      <c r="P217" s="3"/>
      <c r="Q217" s="16" t="str">
        <f t="shared" si="16"/>
        <v/>
      </c>
      <c r="R217" s="21" t="str">
        <f>IF(D217="","",IF(VLOOKUP(D217,証券コード!$A$2:$C$9160,3,FALSE)="","",VLOOKUP(D217,証券コード!$A$2:$C$9160,3,FALSE)))</f>
        <v/>
      </c>
      <c r="S217" s="21"/>
      <c r="T217" s="3"/>
    </row>
    <row r="218" spans="1:20" x14ac:dyDescent="0.4">
      <c r="A218" s="21"/>
      <c r="B218" s="117"/>
      <c r="C218" s="40"/>
      <c r="D218" s="125"/>
      <c r="E218" s="23" t="str">
        <f>IFERROR(VLOOKUP(D218,証券コード!$A$2:$B$9160,2,FALSE),"")</f>
        <v/>
      </c>
      <c r="F218" s="76"/>
      <c r="G218" s="29"/>
      <c r="H218" s="33" t="str">
        <f t="shared" si="13"/>
        <v/>
      </c>
      <c r="I218" s="36"/>
      <c r="J218" s="44"/>
      <c r="K218" s="45"/>
      <c r="L218" s="40"/>
      <c r="M218" s="76"/>
      <c r="N218" s="15" t="str">
        <f t="shared" si="14"/>
        <v/>
      </c>
      <c r="O218" s="163" t="str">
        <f t="shared" si="15"/>
        <v/>
      </c>
      <c r="P218" s="3"/>
      <c r="Q218" s="16" t="str">
        <f t="shared" si="16"/>
        <v/>
      </c>
      <c r="R218" s="21" t="str">
        <f>IF(D218="","",IF(VLOOKUP(D218,証券コード!$A$2:$C$9160,3,FALSE)="","",VLOOKUP(D218,証券コード!$A$2:$C$9160,3,FALSE)))</f>
        <v/>
      </c>
      <c r="S218" s="21"/>
      <c r="T218" s="3"/>
    </row>
    <row r="219" spans="1:20" x14ac:dyDescent="0.4">
      <c r="A219" s="21"/>
      <c r="B219" s="117"/>
      <c r="C219" s="40"/>
      <c r="D219" s="125"/>
      <c r="E219" s="23" t="str">
        <f>IFERROR(VLOOKUP(D219,証券コード!$A$2:$B$9160,2,FALSE),"")</f>
        <v/>
      </c>
      <c r="F219" s="76"/>
      <c r="G219" s="29"/>
      <c r="H219" s="33" t="str">
        <f t="shared" si="13"/>
        <v/>
      </c>
      <c r="I219" s="36"/>
      <c r="J219" s="44"/>
      <c r="K219" s="45"/>
      <c r="L219" s="40"/>
      <c r="M219" s="76"/>
      <c r="N219" s="15" t="str">
        <f t="shared" si="14"/>
        <v/>
      </c>
      <c r="O219" s="163" t="str">
        <f t="shared" si="15"/>
        <v/>
      </c>
      <c r="P219" s="3"/>
      <c r="Q219" s="16" t="str">
        <f t="shared" si="16"/>
        <v/>
      </c>
      <c r="R219" s="21" t="str">
        <f>IF(D219="","",IF(VLOOKUP(D219,証券コード!$A$2:$C$9160,3,FALSE)="","",VLOOKUP(D219,証券コード!$A$2:$C$9160,3,FALSE)))</f>
        <v/>
      </c>
      <c r="S219" s="21"/>
      <c r="T219" s="3"/>
    </row>
    <row r="220" spans="1:20" x14ac:dyDescent="0.4">
      <c r="A220" s="21"/>
      <c r="B220" s="117"/>
      <c r="C220" s="40"/>
      <c r="D220" s="125"/>
      <c r="E220" s="23" t="str">
        <f>IFERROR(VLOOKUP(D220,証券コード!$A$2:$B$9160,2,FALSE),"")</f>
        <v/>
      </c>
      <c r="F220" s="76"/>
      <c r="G220" s="29"/>
      <c r="H220" s="33" t="str">
        <f t="shared" si="13"/>
        <v/>
      </c>
      <c r="I220" s="36"/>
      <c r="J220" s="44"/>
      <c r="K220" s="45"/>
      <c r="L220" s="40"/>
      <c r="M220" s="76"/>
      <c r="N220" s="15" t="str">
        <f t="shared" si="14"/>
        <v/>
      </c>
      <c r="O220" s="163" t="str">
        <f t="shared" si="15"/>
        <v/>
      </c>
      <c r="P220" s="3"/>
      <c r="Q220" s="16" t="str">
        <f t="shared" si="16"/>
        <v/>
      </c>
      <c r="R220" s="21" t="str">
        <f>IF(D220="","",IF(VLOOKUP(D220,証券コード!$A$2:$C$9160,3,FALSE)="","",VLOOKUP(D220,証券コード!$A$2:$C$9160,3,FALSE)))</f>
        <v/>
      </c>
      <c r="S220" s="21"/>
      <c r="T220" s="3"/>
    </row>
    <row r="221" spans="1:20" x14ac:dyDescent="0.4">
      <c r="A221" s="21"/>
      <c r="B221" s="117"/>
      <c r="C221" s="40"/>
      <c r="D221" s="125"/>
      <c r="E221" s="23" t="str">
        <f>IFERROR(VLOOKUP(D221,証券コード!$A$2:$B$9160,2,FALSE),"")</f>
        <v/>
      </c>
      <c r="F221" s="76"/>
      <c r="G221" s="29"/>
      <c r="H221" s="33" t="str">
        <f t="shared" si="13"/>
        <v/>
      </c>
      <c r="I221" s="36"/>
      <c r="J221" s="44"/>
      <c r="K221" s="45"/>
      <c r="L221" s="40"/>
      <c r="M221" s="76"/>
      <c r="N221" s="15" t="str">
        <f t="shared" si="14"/>
        <v/>
      </c>
      <c r="O221" s="163" t="str">
        <f t="shared" si="15"/>
        <v/>
      </c>
      <c r="P221" s="3"/>
      <c r="Q221" s="16" t="str">
        <f t="shared" si="16"/>
        <v/>
      </c>
      <c r="R221" s="21" t="str">
        <f>IF(D221="","",IF(VLOOKUP(D221,証券コード!$A$2:$C$9160,3,FALSE)="","",VLOOKUP(D221,証券コード!$A$2:$C$9160,3,FALSE)))</f>
        <v/>
      </c>
      <c r="S221" s="21"/>
      <c r="T221" s="3"/>
    </row>
    <row r="222" spans="1:20" x14ac:dyDescent="0.4">
      <c r="A222" s="21"/>
      <c r="B222" s="117"/>
      <c r="C222" s="40"/>
      <c r="D222" s="125"/>
      <c r="E222" s="23" t="str">
        <f>IFERROR(VLOOKUP(D222,証券コード!$A$2:$B$9160,2,FALSE),"")</f>
        <v/>
      </c>
      <c r="F222" s="76"/>
      <c r="G222" s="29"/>
      <c r="H222" s="33" t="str">
        <f t="shared" si="13"/>
        <v/>
      </c>
      <c r="I222" s="36"/>
      <c r="J222" s="44"/>
      <c r="K222" s="45"/>
      <c r="L222" s="40"/>
      <c r="M222" s="76"/>
      <c r="N222" s="15" t="str">
        <f t="shared" si="14"/>
        <v/>
      </c>
      <c r="O222" s="163" t="str">
        <f t="shared" si="15"/>
        <v/>
      </c>
      <c r="P222" s="3"/>
      <c r="Q222" s="16" t="str">
        <f t="shared" si="16"/>
        <v/>
      </c>
      <c r="R222" s="21" t="str">
        <f>IF(D222="","",IF(VLOOKUP(D222,証券コード!$A$2:$C$9160,3,FALSE)="","",VLOOKUP(D222,証券コード!$A$2:$C$9160,3,FALSE)))</f>
        <v/>
      </c>
      <c r="S222" s="21"/>
      <c r="T222" s="3"/>
    </row>
    <row r="223" spans="1:20" x14ac:dyDescent="0.4">
      <c r="A223" s="21"/>
      <c r="B223" s="117"/>
      <c r="C223" s="40"/>
      <c r="D223" s="125"/>
      <c r="E223" s="23" t="str">
        <f>IFERROR(VLOOKUP(D223,証券コード!$A$2:$B$9160,2,FALSE),"")</f>
        <v/>
      </c>
      <c r="F223" s="76"/>
      <c r="G223" s="29"/>
      <c r="H223" s="33" t="str">
        <f t="shared" si="13"/>
        <v/>
      </c>
      <c r="I223" s="36"/>
      <c r="J223" s="44"/>
      <c r="K223" s="45"/>
      <c r="L223" s="40"/>
      <c r="M223" s="76"/>
      <c r="N223" s="15" t="str">
        <f t="shared" si="14"/>
        <v/>
      </c>
      <c r="O223" s="163" t="str">
        <f t="shared" si="15"/>
        <v/>
      </c>
      <c r="P223" s="3"/>
      <c r="Q223" s="16" t="str">
        <f t="shared" si="16"/>
        <v/>
      </c>
      <c r="R223" s="21" t="str">
        <f>IF(D223="","",IF(VLOOKUP(D223,証券コード!$A$2:$C$9160,3,FALSE)="","",VLOOKUP(D223,証券コード!$A$2:$C$9160,3,FALSE)))</f>
        <v/>
      </c>
      <c r="S223" s="21"/>
      <c r="T223" s="3"/>
    </row>
    <row r="224" spans="1:20" x14ac:dyDescent="0.4">
      <c r="A224" s="21"/>
      <c r="B224" s="117"/>
      <c r="C224" s="40"/>
      <c r="D224" s="125"/>
      <c r="E224" s="23" t="str">
        <f>IFERROR(VLOOKUP(D224,証券コード!$A$2:$B$9160,2,FALSE),"")</f>
        <v/>
      </c>
      <c r="F224" s="76"/>
      <c r="G224" s="29"/>
      <c r="H224" s="33" t="str">
        <f t="shared" si="13"/>
        <v/>
      </c>
      <c r="I224" s="36"/>
      <c r="J224" s="44"/>
      <c r="K224" s="45"/>
      <c r="L224" s="40"/>
      <c r="M224" s="76"/>
      <c r="N224" s="15" t="str">
        <f t="shared" si="14"/>
        <v/>
      </c>
      <c r="O224" s="163" t="str">
        <f t="shared" si="15"/>
        <v/>
      </c>
      <c r="P224" s="3"/>
      <c r="Q224" s="16" t="str">
        <f t="shared" si="16"/>
        <v/>
      </c>
      <c r="R224" s="21" t="str">
        <f>IF(D224="","",IF(VLOOKUP(D224,証券コード!$A$2:$C$9160,3,FALSE)="","",VLOOKUP(D224,証券コード!$A$2:$C$9160,3,FALSE)))</f>
        <v/>
      </c>
      <c r="S224" s="21"/>
      <c r="T224" s="3"/>
    </row>
    <row r="225" spans="1:20" x14ac:dyDescent="0.4">
      <c r="A225" s="21"/>
      <c r="B225" s="117"/>
      <c r="C225" s="40"/>
      <c r="D225" s="125"/>
      <c r="E225" s="23" t="str">
        <f>IFERROR(VLOOKUP(D225,証券コード!$A$2:$B$9160,2,FALSE),"")</f>
        <v/>
      </c>
      <c r="F225" s="76"/>
      <c r="G225" s="29"/>
      <c r="H225" s="33" t="str">
        <f t="shared" ref="H225:H288" si="17">IF(F225="","",F225*G225)</f>
        <v/>
      </c>
      <c r="I225" s="36"/>
      <c r="J225" s="44"/>
      <c r="K225" s="45"/>
      <c r="L225" s="40"/>
      <c r="M225" s="76"/>
      <c r="N225" s="15" t="str">
        <f t="shared" si="14"/>
        <v/>
      </c>
      <c r="O225" s="163" t="str">
        <f t="shared" si="15"/>
        <v/>
      </c>
      <c r="P225" s="3"/>
      <c r="Q225" s="16" t="str">
        <f t="shared" si="16"/>
        <v/>
      </c>
      <c r="R225" s="21" t="str">
        <f>IF(D225="","",IF(VLOOKUP(D225,証券コード!$A$2:$C$9160,3,FALSE)="","",VLOOKUP(D225,証券コード!$A$2:$C$9160,3,FALSE)))</f>
        <v/>
      </c>
      <c r="S225" s="21"/>
      <c r="T225" s="3"/>
    </row>
    <row r="226" spans="1:20" x14ac:dyDescent="0.4">
      <c r="A226" s="21"/>
      <c r="B226" s="117"/>
      <c r="C226" s="40"/>
      <c r="D226" s="125"/>
      <c r="E226" s="23" t="str">
        <f>IFERROR(VLOOKUP(D226,証券コード!$A$2:$B$9160,2,FALSE),"")</f>
        <v/>
      </c>
      <c r="F226" s="76"/>
      <c r="G226" s="29"/>
      <c r="H226" s="33" t="str">
        <f t="shared" si="17"/>
        <v/>
      </c>
      <c r="I226" s="36"/>
      <c r="J226" s="44"/>
      <c r="K226" s="45"/>
      <c r="L226" s="40"/>
      <c r="M226" s="76"/>
      <c r="N226" s="15" t="str">
        <f t="shared" si="14"/>
        <v/>
      </c>
      <c r="O226" s="163" t="str">
        <f t="shared" si="15"/>
        <v/>
      </c>
      <c r="P226" s="3"/>
      <c r="Q226" s="16" t="str">
        <f t="shared" si="16"/>
        <v/>
      </c>
      <c r="R226" s="21" t="str">
        <f>IF(D226="","",IF(VLOOKUP(D226,証券コード!$A$2:$C$9160,3,FALSE)="","",VLOOKUP(D226,証券コード!$A$2:$C$9160,3,FALSE)))</f>
        <v/>
      </c>
      <c r="S226" s="21"/>
      <c r="T226" s="3"/>
    </row>
    <row r="227" spans="1:20" x14ac:dyDescent="0.4">
      <c r="A227" s="21"/>
      <c r="B227" s="117"/>
      <c r="C227" s="40"/>
      <c r="D227" s="125"/>
      <c r="E227" s="23" t="str">
        <f>IFERROR(VLOOKUP(D227,証券コード!$A$2:$B$9160,2,FALSE),"")</f>
        <v/>
      </c>
      <c r="F227" s="76"/>
      <c r="G227" s="29"/>
      <c r="H227" s="33" t="str">
        <f t="shared" si="17"/>
        <v/>
      </c>
      <c r="I227" s="36"/>
      <c r="J227" s="44"/>
      <c r="K227" s="45"/>
      <c r="L227" s="40"/>
      <c r="M227" s="76"/>
      <c r="N227" s="15" t="str">
        <f t="shared" si="14"/>
        <v/>
      </c>
      <c r="O227" s="163" t="str">
        <f t="shared" si="15"/>
        <v/>
      </c>
      <c r="P227" s="3"/>
      <c r="Q227" s="16" t="str">
        <f t="shared" si="16"/>
        <v/>
      </c>
      <c r="R227" s="21" t="str">
        <f>IF(D227="","",IF(VLOOKUP(D227,証券コード!$A$2:$C$9160,3,FALSE)="","",VLOOKUP(D227,証券コード!$A$2:$C$9160,3,FALSE)))</f>
        <v/>
      </c>
      <c r="S227" s="21"/>
      <c r="T227" s="3"/>
    </row>
    <row r="228" spans="1:20" x14ac:dyDescent="0.4">
      <c r="A228" s="21"/>
      <c r="B228" s="117"/>
      <c r="C228" s="40"/>
      <c r="D228" s="125"/>
      <c r="E228" s="23" t="str">
        <f>IFERROR(VLOOKUP(D228,証券コード!$A$2:$B$9160,2,FALSE),"")</f>
        <v/>
      </c>
      <c r="F228" s="76"/>
      <c r="G228" s="29"/>
      <c r="H228" s="33" t="str">
        <f t="shared" si="17"/>
        <v/>
      </c>
      <c r="I228" s="36"/>
      <c r="J228" s="44"/>
      <c r="K228" s="45"/>
      <c r="L228" s="40"/>
      <c r="M228" s="76"/>
      <c r="N228" s="15" t="str">
        <f t="shared" si="14"/>
        <v/>
      </c>
      <c r="O228" s="163" t="str">
        <f t="shared" si="15"/>
        <v/>
      </c>
      <c r="P228" s="3"/>
      <c r="Q228" s="16" t="str">
        <f t="shared" si="16"/>
        <v/>
      </c>
      <c r="R228" s="21" t="str">
        <f>IF(D228="","",IF(VLOOKUP(D228,証券コード!$A$2:$C$9160,3,FALSE)="","",VLOOKUP(D228,証券コード!$A$2:$C$9160,3,FALSE)))</f>
        <v/>
      </c>
      <c r="S228" s="21"/>
      <c r="T228" s="3"/>
    </row>
    <row r="229" spans="1:20" x14ac:dyDescent="0.4">
      <c r="A229" s="21"/>
      <c r="B229" s="117"/>
      <c r="C229" s="40"/>
      <c r="D229" s="125"/>
      <c r="E229" s="23" t="str">
        <f>IFERROR(VLOOKUP(D229,証券コード!$A$2:$B$9160,2,FALSE),"")</f>
        <v/>
      </c>
      <c r="F229" s="76"/>
      <c r="G229" s="29"/>
      <c r="H229" s="33" t="str">
        <f t="shared" si="17"/>
        <v/>
      </c>
      <c r="I229" s="36"/>
      <c r="J229" s="44"/>
      <c r="K229" s="45"/>
      <c r="L229" s="40"/>
      <c r="M229" s="76"/>
      <c r="N229" s="15" t="str">
        <f t="shared" si="14"/>
        <v/>
      </c>
      <c r="O229" s="163" t="str">
        <f t="shared" si="15"/>
        <v/>
      </c>
      <c r="P229" s="3"/>
      <c r="Q229" s="16" t="str">
        <f t="shared" si="16"/>
        <v/>
      </c>
      <c r="R229" s="21" t="str">
        <f>IF(D229="","",IF(VLOOKUP(D229,証券コード!$A$2:$C$9160,3,FALSE)="","",VLOOKUP(D229,証券コード!$A$2:$C$9160,3,FALSE)))</f>
        <v/>
      </c>
      <c r="S229" s="21"/>
      <c r="T229" s="3"/>
    </row>
    <row r="230" spans="1:20" x14ac:dyDescent="0.4">
      <c r="A230" s="21"/>
      <c r="B230" s="117"/>
      <c r="C230" s="40"/>
      <c r="D230" s="125"/>
      <c r="E230" s="23" t="str">
        <f>IFERROR(VLOOKUP(D230,証券コード!$A$2:$B$9160,2,FALSE),"")</f>
        <v/>
      </c>
      <c r="F230" s="76"/>
      <c r="G230" s="29"/>
      <c r="H230" s="33" t="str">
        <f t="shared" si="17"/>
        <v/>
      </c>
      <c r="I230" s="36"/>
      <c r="J230" s="44"/>
      <c r="K230" s="45"/>
      <c r="L230" s="40"/>
      <c r="M230" s="76"/>
      <c r="N230" s="15" t="str">
        <f t="shared" si="14"/>
        <v/>
      </c>
      <c r="O230" s="163" t="str">
        <f t="shared" si="15"/>
        <v/>
      </c>
      <c r="P230" s="3"/>
      <c r="Q230" s="16" t="str">
        <f t="shared" si="16"/>
        <v/>
      </c>
      <c r="R230" s="21" t="str">
        <f>IF(D230="","",IF(VLOOKUP(D230,証券コード!$A$2:$C$9160,3,FALSE)="","",VLOOKUP(D230,証券コード!$A$2:$C$9160,3,FALSE)))</f>
        <v/>
      </c>
      <c r="S230" s="21"/>
      <c r="T230" s="3"/>
    </row>
    <row r="231" spans="1:20" x14ac:dyDescent="0.4">
      <c r="A231" s="21"/>
      <c r="B231" s="117"/>
      <c r="C231" s="40"/>
      <c r="D231" s="125"/>
      <c r="E231" s="23" t="str">
        <f>IFERROR(VLOOKUP(D231,証券コード!$A$2:$B$9160,2,FALSE),"")</f>
        <v/>
      </c>
      <c r="F231" s="76"/>
      <c r="G231" s="29"/>
      <c r="H231" s="33" t="str">
        <f t="shared" si="17"/>
        <v/>
      </c>
      <c r="I231" s="36"/>
      <c r="J231" s="44"/>
      <c r="K231" s="45"/>
      <c r="L231" s="40"/>
      <c r="M231" s="76"/>
      <c r="N231" s="15" t="str">
        <f t="shared" si="14"/>
        <v/>
      </c>
      <c r="O231" s="163" t="str">
        <f t="shared" si="15"/>
        <v/>
      </c>
      <c r="P231" s="3"/>
      <c r="Q231" s="16" t="str">
        <f t="shared" si="16"/>
        <v/>
      </c>
      <c r="R231" s="21" t="str">
        <f>IF(D231="","",IF(VLOOKUP(D231,証券コード!$A$2:$C$9160,3,FALSE)="","",VLOOKUP(D231,証券コード!$A$2:$C$9160,3,FALSE)))</f>
        <v/>
      </c>
      <c r="S231" s="21"/>
      <c r="T231" s="3"/>
    </row>
    <row r="232" spans="1:20" x14ac:dyDescent="0.4">
      <c r="A232" s="21"/>
      <c r="B232" s="117"/>
      <c r="C232" s="40"/>
      <c r="D232" s="125"/>
      <c r="E232" s="23" t="str">
        <f>IFERROR(VLOOKUP(D232,証券コード!$A$2:$B$9160,2,FALSE),"")</f>
        <v/>
      </c>
      <c r="F232" s="76"/>
      <c r="G232" s="29"/>
      <c r="H232" s="33" t="str">
        <f t="shared" si="17"/>
        <v/>
      </c>
      <c r="I232" s="36"/>
      <c r="J232" s="44"/>
      <c r="K232" s="45"/>
      <c r="L232" s="40"/>
      <c r="M232" s="76"/>
      <c r="N232" s="15" t="str">
        <f t="shared" si="14"/>
        <v/>
      </c>
      <c r="O232" s="163" t="str">
        <f t="shared" si="15"/>
        <v/>
      </c>
      <c r="P232" s="3"/>
      <c r="Q232" s="16" t="str">
        <f t="shared" si="16"/>
        <v/>
      </c>
      <c r="R232" s="21" t="str">
        <f>IF(D232="","",IF(VLOOKUP(D232,証券コード!$A$2:$C$9160,3,FALSE)="","",VLOOKUP(D232,証券コード!$A$2:$C$9160,3,FALSE)))</f>
        <v/>
      </c>
      <c r="S232" s="21"/>
      <c r="T232" s="3"/>
    </row>
    <row r="233" spans="1:20" x14ac:dyDescent="0.4">
      <c r="A233" s="21"/>
      <c r="B233" s="117"/>
      <c r="C233" s="40"/>
      <c r="D233" s="125"/>
      <c r="E233" s="23" t="str">
        <f>IFERROR(VLOOKUP(D233,証券コード!$A$2:$B$9160,2,FALSE),"")</f>
        <v/>
      </c>
      <c r="F233" s="76"/>
      <c r="G233" s="29"/>
      <c r="H233" s="33" t="str">
        <f t="shared" si="17"/>
        <v/>
      </c>
      <c r="I233" s="36"/>
      <c r="J233" s="44"/>
      <c r="K233" s="45"/>
      <c r="L233" s="40"/>
      <c r="M233" s="76"/>
      <c r="N233" s="15" t="str">
        <f t="shared" si="14"/>
        <v/>
      </c>
      <c r="O233" s="163" t="str">
        <f t="shared" si="15"/>
        <v/>
      </c>
      <c r="P233" s="3"/>
      <c r="Q233" s="16" t="str">
        <f t="shared" si="16"/>
        <v/>
      </c>
      <c r="R233" s="21" t="str">
        <f>IF(D233="","",IF(VLOOKUP(D233,証券コード!$A$2:$C$9160,3,FALSE)="","",VLOOKUP(D233,証券コード!$A$2:$C$9160,3,FALSE)))</f>
        <v/>
      </c>
      <c r="S233" s="21"/>
      <c r="T233" s="3"/>
    </row>
    <row r="234" spans="1:20" x14ac:dyDescent="0.4">
      <c r="A234" s="21"/>
      <c r="B234" s="117"/>
      <c r="C234" s="40"/>
      <c r="D234" s="125"/>
      <c r="E234" s="23" t="str">
        <f>IFERROR(VLOOKUP(D234,証券コード!$A$2:$B$9160,2,FALSE),"")</f>
        <v/>
      </c>
      <c r="F234" s="76"/>
      <c r="G234" s="29"/>
      <c r="H234" s="33" t="str">
        <f t="shared" si="17"/>
        <v/>
      </c>
      <c r="I234" s="36"/>
      <c r="J234" s="44"/>
      <c r="K234" s="45"/>
      <c r="L234" s="40"/>
      <c r="M234" s="76"/>
      <c r="N234" s="15" t="str">
        <f t="shared" si="14"/>
        <v/>
      </c>
      <c r="O234" s="163" t="str">
        <f t="shared" si="15"/>
        <v/>
      </c>
      <c r="P234" s="3"/>
      <c r="Q234" s="16" t="str">
        <f t="shared" si="16"/>
        <v/>
      </c>
      <c r="R234" s="21" t="str">
        <f>IF(D234="","",IF(VLOOKUP(D234,証券コード!$A$2:$C$9160,3,FALSE)="","",VLOOKUP(D234,証券コード!$A$2:$C$9160,3,FALSE)))</f>
        <v/>
      </c>
      <c r="S234" s="21"/>
      <c r="T234" s="3"/>
    </row>
    <row r="235" spans="1:20" x14ac:dyDescent="0.4">
      <c r="A235" s="21"/>
      <c r="B235" s="117"/>
      <c r="C235" s="40"/>
      <c r="D235" s="125"/>
      <c r="E235" s="23" t="str">
        <f>IFERROR(VLOOKUP(D235,証券コード!$A$2:$B$9160,2,FALSE),"")</f>
        <v/>
      </c>
      <c r="F235" s="76"/>
      <c r="G235" s="29"/>
      <c r="H235" s="33" t="str">
        <f t="shared" si="17"/>
        <v/>
      </c>
      <c r="I235" s="36"/>
      <c r="J235" s="44"/>
      <c r="K235" s="45"/>
      <c r="L235" s="40"/>
      <c r="M235" s="76"/>
      <c r="N235" s="15" t="str">
        <f t="shared" si="14"/>
        <v/>
      </c>
      <c r="O235" s="163" t="str">
        <f t="shared" si="15"/>
        <v/>
      </c>
      <c r="P235" s="3"/>
      <c r="Q235" s="16" t="str">
        <f t="shared" si="16"/>
        <v/>
      </c>
      <c r="R235" s="21" t="str">
        <f>IF(D235="","",IF(VLOOKUP(D235,証券コード!$A$2:$C$9160,3,FALSE)="","",VLOOKUP(D235,証券コード!$A$2:$C$9160,3,FALSE)))</f>
        <v/>
      </c>
      <c r="S235" s="21"/>
      <c r="T235" s="3"/>
    </row>
    <row r="236" spans="1:20" x14ac:dyDescent="0.4">
      <c r="A236" s="21"/>
      <c r="B236" s="117"/>
      <c r="C236" s="40"/>
      <c r="D236" s="125"/>
      <c r="E236" s="23" t="str">
        <f>IFERROR(VLOOKUP(D236,証券コード!$A$2:$B$9160,2,FALSE),"")</f>
        <v/>
      </c>
      <c r="F236" s="76"/>
      <c r="G236" s="29"/>
      <c r="H236" s="33" t="str">
        <f t="shared" si="17"/>
        <v/>
      </c>
      <c r="I236" s="36"/>
      <c r="J236" s="44"/>
      <c r="K236" s="45"/>
      <c r="L236" s="40"/>
      <c r="M236" s="76"/>
      <c r="N236" s="15" t="str">
        <f t="shared" si="14"/>
        <v/>
      </c>
      <c r="O236" s="163" t="str">
        <f t="shared" si="15"/>
        <v/>
      </c>
      <c r="P236" s="3"/>
      <c r="Q236" s="16" t="str">
        <f t="shared" si="16"/>
        <v/>
      </c>
      <c r="R236" s="21" t="str">
        <f>IF(D236="","",IF(VLOOKUP(D236,証券コード!$A$2:$C$9160,3,FALSE)="","",VLOOKUP(D236,証券コード!$A$2:$C$9160,3,FALSE)))</f>
        <v/>
      </c>
      <c r="S236" s="21"/>
      <c r="T236" s="3"/>
    </row>
    <row r="237" spans="1:20" x14ac:dyDescent="0.4">
      <c r="A237" s="21"/>
      <c r="B237" s="117"/>
      <c r="C237" s="40"/>
      <c r="D237" s="125"/>
      <c r="E237" s="23" t="str">
        <f>IFERROR(VLOOKUP(D237,証券コード!$A$2:$B$9160,2,FALSE),"")</f>
        <v/>
      </c>
      <c r="F237" s="76"/>
      <c r="G237" s="29"/>
      <c r="H237" s="33" t="str">
        <f t="shared" si="17"/>
        <v/>
      </c>
      <c r="I237" s="36"/>
      <c r="J237" s="44"/>
      <c r="K237" s="45"/>
      <c r="L237" s="40"/>
      <c r="M237" s="76"/>
      <c r="N237" s="15" t="str">
        <f t="shared" si="14"/>
        <v/>
      </c>
      <c r="O237" s="163" t="str">
        <f t="shared" si="15"/>
        <v/>
      </c>
      <c r="P237" s="3"/>
      <c r="Q237" s="16" t="str">
        <f t="shared" si="16"/>
        <v/>
      </c>
      <c r="R237" s="21" t="str">
        <f>IF(D237="","",IF(VLOOKUP(D237,証券コード!$A$2:$C$9160,3,FALSE)="","",VLOOKUP(D237,証券コード!$A$2:$C$9160,3,FALSE)))</f>
        <v/>
      </c>
      <c r="S237" s="21"/>
      <c r="T237" s="3"/>
    </row>
    <row r="238" spans="1:20" x14ac:dyDescent="0.4">
      <c r="A238" s="21"/>
      <c r="B238" s="117"/>
      <c r="C238" s="40"/>
      <c r="D238" s="125"/>
      <c r="E238" s="23" t="str">
        <f>IFERROR(VLOOKUP(D238,証券コード!$A$2:$B$9160,2,FALSE),"")</f>
        <v/>
      </c>
      <c r="F238" s="76"/>
      <c r="G238" s="29"/>
      <c r="H238" s="33" t="str">
        <f t="shared" si="17"/>
        <v/>
      </c>
      <c r="I238" s="36"/>
      <c r="J238" s="44"/>
      <c r="K238" s="45"/>
      <c r="L238" s="40"/>
      <c r="M238" s="76"/>
      <c r="N238" s="15" t="str">
        <f t="shared" si="14"/>
        <v/>
      </c>
      <c r="O238" s="163" t="str">
        <f t="shared" si="15"/>
        <v/>
      </c>
      <c r="P238" s="3"/>
      <c r="Q238" s="16" t="str">
        <f t="shared" si="16"/>
        <v/>
      </c>
      <c r="R238" s="21" t="str">
        <f>IF(D238="","",IF(VLOOKUP(D238,証券コード!$A$2:$C$9160,3,FALSE)="","",VLOOKUP(D238,証券コード!$A$2:$C$9160,3,FALSE)))</f>
        <v/>
      </c>
      <c r="S238" s="21"/>
      <c r="T238" s="3"/>
    </row>
    <row r="239" spans="1:20" x14ac:dyDescent="0.4">
      <c r="A239" s="21"/>
      <c r="B239" s="117"/>
      <c r="C239" s="40"/>
      <c r="D239" s="125"/>
      <c r="E239" s="23" t="str">
        <f>IFERROR(VLOOKUP(D239,証券コード!$A$2:$B$9160,2,FALSE),"")</f>
        <v/>
      </c>
      <c r="F239" s="76"/>
      <c r="G239" s="29"/>
      <c r="H239" s="33" t="str">
        <f t="shared" si="17"/>
        <v/>
      </c>
      <c r="I239" s="36"/>
      <c r="J239" s="44"/>
      <c r="K239" s="45"/>
      <c r="L239" s="40"/>
      <c r="M239" s="76"/>
      <c r="N239" s="15" t="str">
        <f t="shared" si="14"/>
        <v/>
      </c>
      <c r="O239" s="163" t="str">
        <f t="shared" si="15"/>
        <v/>
      </c>
      <c r="P239" s="3"/>
      <c r="Q239" s="16" t="str">
        <f t="shared" si="16"/>
        <v/>
      </c>
      <c r="R239" s="21" t="str">
        <f>IF(D239="","",IF(VLOOKUP(D239,証券コード!$A$2:$C$9160,3,FALSE)="","",VLOOKUP(D239,証券コード!$A$2:$C$9160,3,FALSE)))</f>
        <v/>
      </c>
      <c r="S239" s="21"/>
      <c r="T239" s="3"/>
    </row>
    <row r="240" spans="1:20" x14ac:dyDescent="0.4">
      <c r="A240" s="21"/>
      <c r="B240" s="117"/>
      <c r="C240" s="40"/>
      <c r="D240" s="125"/>
      <c r="E240" s="23" t="str">
        <f>IFERROR(VLOOKUP(D240,証券コード!$A$2:$B$9160,2,FALSE),"")</f>
        <v/>
      </c>
      <c r="F240" s="76"/>
      <c r="G240" s="29"/>
      <c r="H240" s="33" t="str">
        <f t="shared" si="17"/>
        <v/>
      </c>
      <c r="I240" s="36"/>
      <c r="J240" s="44"/>
      <c r="K240" s="45"/>
      <c r="L240" s="40"/>
      <c r="M240" s="76"/>
      <c r="N240" s="15" t="str">
        <f t="shared" si="14"/>
        <v/>
      </c>
      <c r="O240" s="163" t="str">
        <f t="shared" si="15"/>
        <v/>
      </c>
      <c r="P240" s="3"/>
      <c r="Q240" s="16" t="str">
        <f t="shared" si="16"/>
        <v/>
      </c>
      <c r="R240" s="21" t="str">
        <f>IF(D240="","",IF(VLOOKUP(D240,証券コード!$A$2:$C$9160,3,FALSE)="","",VLOOKUP(D240,証券コード!$A$2:$C$9160,3,FALSE)))</f>
        <v/>
      </c>
      <c r="S240" s="21"/>
      <c r="T240" s="3"/>
    </row>
    <row r="241" spans="1:20" x14ac:dyDescent="0.4">
      <c r="A241" s="21"/>
      <c r="B241" s="117"/>
      <c r="C241" s="40"/>
      <c r="D241" s="125"/>
      <c r="E241" s="23" t="str">
        <f>IFERROR(VLOOKUP(D241,証券コード!$A$2:$B$9160,2,FALSE),"")</f>
        <v/>
      </c>
      <c r="F241" s="76"/>
      <c r="G241" s="29"/>
      <c r="H241" s="33" t="str">
        <f t="shared" si="17"/>
        <v/>
      </c>
      <c r="I241" s="36"/>
      <c r="J241" s="44"/>
      <c r="K241" s="45"/>
      <c r="L241" s="40"/>
      <c r="M241" s="76"/>
      <c r="N241" s="15" t="str">
        <f t="shared" si="14"/>
        <v/>
      </c>
      <c r="O241" s="163" t="str">
        <f t="shared" si="15"/>
        <v/>
      </c>
      <c r="P241" s="3"/>
      <c r="Q241" s="16" t="str">
        <f t="shared" si="16"/>
        <v/>
      </c>
      <c r="R241" s="21" t="str">
        <f>IF(D241="","",IF(VLOOKUP(D241,証券コード!$A$2:$C$9160,3,FALSE)="","",VLOOKUP(D241,証券コード!$A$2:$C$9160,3,FALSE)))</f>
        <v/>
      </c>
      <c r="S241" s="21"/>
      <c r="T241" s="3"/>
    </row>
    <row r="242" spans="1:20" x14ac:dyDescent="0.4">
      <c r="A242" s="21"/>
      <c r="B242" s="117"/>
      <c r="C242" s="40"/>
      <c r="D242" s="125"/>
      <c r="E242" s="23" t="str">
        <f>IFERROR(VLOOKUP(D242,証券コード!$A$2:$B$9160,2,FALSE),"")</f>
        <v/>
      </c>
      <c r="F242" s="76"/>
      <c r="G242" s="29"/>
      <c r="H242" s="33" t="str">
        <f t="shared" si="17"/>
        <v/>
      </c>
      <c r="I242" s="36"/>
      <c r="J242" s="44"/>
      <c r="K242" s="45"/>
      <c r="L242" s="40"/>
      <c r="M242" s="76"/>
      <c r="N242" s="15" t="str">
        <f t="shared" si="14"/>
        <v/>
      </c>
      <c r="O242" s="163" t="str">
        <f t="shared" si="15"/>
        <v/>
      </c>
      <c r="P242" s="3"/>
      <c r="Q242" s="16" t="str">
        <f t="shared" si="16"/>
        <v/>
      </c>
      <c r="R242" s="21" t="str">
        <f>IF(D242="","",IF(VLOOKUP(D242,証券コード!$A$2:$C$9160,3,FALSE)="","",VLOOKUP(D242,証券コード!$A$2:$C$9160,3,FALSE)))</f>
        <v/>
      </c>
      <c r="S242" s="21"/>
      <c r="T242" s="3"/>
    </row>
    <row r="243" spans="1:20" x14ac:dyDescent="0.4">
      <c r="A243" s="21"/>
      <c r="B243" s="117"/>
      <c r="C243" s="40"/>
      <c r="D243" s="125"/>
      <c r="E243" s="23" t="str">
        <f>IFERROR(VLOOKUP(D243,証券コード!$A$2:$B$9160,2,FALSE),"")</f>
        <v/>
      </c>
      <c r="F243" s="76"/>
      <c r="G243" s="29"/>
      <c r="H243" s="33" t="str">
        <f t="shared" si="17"/>
        <v/>
      </c>
      <c r="I243" s="36"/>
      <c r="J243" s="44"/>
      <c r="K243" s="45"/>
      <c r="L243" s="40"/>
      <c r="M243" s="76"/>
      <c r="N243" s="15" t="str">
        <f t="shared" si="14"/>
        <v/>
      </c>
      <c r="O243" s="163" t="str">
        <f t="shared" si="15"/>
        <v/>
      </c>
      <c r="P243" s="3"/>
      <c r="Q243" s="16" t="str">
        <f t="shared" si="16"/>
        <v/>
      </c>
      <c r="R243" s="21" t="str">
        <f>IF(D243="","",IF(VLOOKUP(D243,証券コード!$A$2:$C$9160,3,FALSE)="","",VLOOKUP(D243,証券コード!$A$2:$C$9160,3,FALSE)))</f>
        <v/>
      </c>
      <c r="S243" s="21"/>
      <c r="T243" s="3"/>
    </row>
    <row r="244" spans="1:20" x14ac:dyDescent="0.4">
      <c r="A244" s="21"/>
      <c r="B244" s="117"/>
      <c r="C244" s="40"/>
      <c r="D244" s="125"/>
      <c r="E244" s="23" t="str">
        <f>IFERROR(VLOOKUP(D244,証券コード!$A$2:$B$9160,2,FALSE),"")</f>
        <v/>
      </c>
      <c r="F244" s="76"/>
      <c r="G244" s="29"/>
      <c r="H244" s="33" t="str">
        <f t="shared" si="17"/>
        <v/>
      </c>
      <c r="I244" s="36"/>
      <c r="J244" s="44"/>
      <c r="K244" s="45"/>
      <c r="L244" s="40"/>
      <c r="M244" s="76"/>
      <c r="N244" s="15" t="str">
        <f t="shared" si="14"/>
        <v/>
      </c>
      <c r="O244" s="163" t="str">
        <f t="shared" si="15"/>
        <v/>
      </c>
      <c r="P244" s="3"/>
      <c r="Q244" s="16" t="str">
        <f t="shared" si="16"/>
        <v/>
      </c>
      <c r="R244" s="21" t="str">
        <f>IF(D244="","",IF(VLOOKUP(D244,証券コード!$A$2:$C$9160,3,FALSE)="","",VLOOKUP(D244,証券コード!$A$2:$C$9160,3,FALSE)))</f>
        <v/>
      </c>
      <c r="S244" s="21"/>
      <c r="T244" s="3"/>
    </row>
    <row r="245" spans="1:20" x14ac:dyDescent="0.4">
      <c r="A245" s="21"/>
      <c r="B245" s="117"/>
      <c r="C245" s="40"/>
      <c r="D245" s="125"/>
      <c r="E245" s="23" t="str">
        <f>IFERROR(VLOOKUP(D245,証券コード!$A$2:$B$9160,2,FALSE),"")</f>
        <v/>
      </c>
      <c r="F245" s="76"/>
      <c r="G245" s="29"/>
      <c r="H245" s="33" t="str">
        <f t="shared" si="17"/>
        <v/>
      </c>
      <c r="I245" s="36"/>
      <c r="J245" s="44"/>
      <c r="K245" s="45"/>
      <c r="L245" s="40"/>
      <c r="M245" s="76"/>
      <c r="N245" s="15" t="str">
        <f t="shared" si="14"/>
        <v/>
      </c>
      <c r="O245" s="163" t="str">
        <f t="shared" si="15"/>
        <v/>
      </c>
      <c r="P245" s="3"/>
      <c r="Q245" s="16" t="str">
        <f t="shared" si="16"/>
        <v/>
      </c>
      <c r="R245" s="21" t="str">
        <f>IF(D245="","",IF(VLOOKUP(D245,証券コード!$A$2:$C$9160,3,FALSE)="","",VLOOKUP(D245,証券コード!$A$2:$C$9160,3,FALSE)))</f>
        <v/>
      </c>
      <c r="S245" s="21"/>
      <c r="T245" s="3"/>
    </row>
    <row r="246" spans="1:20" x14ac:dyDescent="0.4">
      <c r="A246" s="21"/>
      <c r="B246" s="117"/>
      <c r="C246" s="40"/>
      <c r="D246" s="125"/>
      <c r="E246" s="23" t="str">
        <f>IFERROR(VLOOKUP(D246,証券コード!$A$2:$B$9160,2,FALSE),"")</f>
        <v/>
      </c>
      <c r="F246" s="76"/>
      <c r="G246" s="29"/>
      <c r="H246" s="33" t="str">
        <f t="shared" si="17"/>
        <v/>
      </c>
      <c r="I246" s="36"/>
      <c r="J246" s="44"/>
      <c r="K246" s="45"/>
      <c r="L246" s="40"/>
      <c r="M246" s="76"/>
      <c r="N246" s="15" t="str">
        <f t="shared" si="14"/>
        <v/>
      </c>
      <c r="O246" s="163" t="str">
        <f t="shared" si="15"/>
        <v/>
      </c>
      <c r="P246" s="3"/>
      <c r="Q246" s="16" t="str">
        <f t="shared" si="16"/>
        <v/>
      </c>
      <c r="R246" s="21" t="str">
        <f>IF(D246="","",IF(VLOOKUP(D246,証券コード!$A$2:$C$9160,3,FALSE)="","",VLOOKUP(D246,証券コード!$A$2:$C$9160,3,FALSE)))</f>
        <v/>
      </c>
      <c r="S246" s="21"/>
      <c r="T246" s="3"/>
    </row>
    <row r="247" spans="1:20" x14ac:dyDescent="0.4">
      <c r="A247" s="21"/>
      <c r="B247" s="117"/>
      <c r="C247" s="40"/>
      <c r="D247" s="125"/>
      <c r="E247" s="23" t="str">
        <f>IFERROR(VLOOKUP(D247,証券コード!$A$2:$B$9160,2,FALSE),"")</f>
        <v/>
      </c>
      <c r="F247" s="76"/>
      <c r="G247" s="29"/>
      <c r="H247" s="33" t="str">
        <f t="shared" si="17"/>
        <v/>
      </c>
      <c r="I247" s="36"/>
      <c r="J247" s="44"/>
      <c r="K247" s="45"/>
      <c r="L247" s="40"/>
      <c r="M247" s="76"/>
      <c r="N247" s="15" t="str">
        <f t="shared" si="14"/>
        <v/>
      </c>
      <c r="O247" s="163" t="str">
        <f t="shared" si="15"/>
        <v/>
      </c>
      <c r="P247" s="3"/>
      <c r="Q247" s="16" t="str">
        <f t="shared" si="16"/>
        <v/>
      </c>
      <c r="R247" s="21" t="str">
        <f>IF(D247="","",IF(VLOOKUP(D247,証券コード!$A$2:$C$9160,3,FALSE)="","",VLOOKUP(D247,証券コード!$A$2:$C$9160,3,FALSE)))</f>
        <v/>
      </c>
      <c r="S247" s="21"/>
      <c r="T247" s="3"/>
    </row>
    <row r="248" spans="1:20" x14ac:dyDescent="0.4">
      <c r="A248" s="21"/>
      <c r="B248" s="117"/>
      <c r="C248" s="40"/>
      <c r="D248" s="125"/>
      <c r="E248" s="23" t="str">
        <f>IFERROR(VLOOKUP(D248,証券コード!$A$2:$B$9160,2,FALSE),"")</f>
        <v/>
      </c>
      <c r="F248" s="76"/>
      <c r="G248" s="29"/>
      <c r="H248" s="33" t="str">
        <f t="shared" si="17"/>
        <v/>
      </c>
      <c r="I248" s="36"/>
      <c r="J248" s="44"/>
      <c r="K248" s="45"/>
      <c r="L248" s="40"/>
      <c r="M248" s="76"/>
      <c r="N248" s="15" t="str">
        <f t="shared" si="14"/>
        <v/>
      </c>
      <c r="O248" s="163" t="str">
        <f t="shared" si="15"/>
        <v/>
      </c>
      <c r="P248" s="3"/>
      <c r="Q248" s="16" t="str">
        <f t="shared" si="16"/>
        <v/>
      </c>
      <c r="R248" s="21" t="str">
        <f>IF(D248="","",IF(VLOOKUP(D248,証券コード!$A$2:$C$9160,3,FALSE)="","",VLOOKUP(D248,証券コード!$A$2:$C$9160,3,FALSE)))</f>
        <v/>
      </c>
      <c r="S248" s="21"/>
      <c r="T248" s="3"/>
    </row>
    <row r="249" spans="1:20" x14ac:dyDescent="0.4">
      <c r="A249" s="21"/>
      <c r="B249" s="117"/>
      <c r="C249" s="40"/>
      <c r="D249" s="125"/>
      <c r="E249" s="23" t="str">
        <f>IFERROR(VLOOKUP(D249,証券コード!$A$2:$B$9160,2,FALSE),"")</f>
        <v/>
      </c>
      <c r="F249" s="76"/>
      <c r="G249" s="29"/>
      <c r="H249" s="33" t="str">
        <f t="shared" si="17"/>
        <v/>
      </c>
      <c r="I249" s="36"/>
      <c r="J249" s="44"/>
      <c r="K249" s="45"/>
      <c r="L249" s="40"/>
      <c r="M249" s="76"/>
      <c r="N249" s="15" t="str">
        <f t="shared" si="14"/>
        <v/>
      </c>
      <c r="O249" s="163" t="str">
        <f t="shared" si="15"/>
        <v/>
      </c>
      <c r="P249" s="3"/>
      <c r="Q249" s="16" t="str">
        <f t="shared" si="16"/>
        <v/>
      </c>
      <c r="R249" s="21" t="str">
        <f>IF(D249="","",IF(VLOOKUP(D249,証券コード!$A$2:$C$9160,3,FALSE)="","",VLOOKUP(D249,証券コード!$A$2:$C$9160,3,FALSE)))</f>
        <v/>
      </c>
      <c r="S249" s="21"/>
      <c r="T249" s="3"/>
    </row>
    <row r="250" spans="1:20" x14ac:dyDescent="0.4">
      <c r="A250" s="21"/>
      <c r="B250" s="117"/>
      <c r="C250" s="40"/>
      <c r="D250" s="125"/>
      <c r="E250" s="23" t="str">
        <f>IFERROR(VLOOKUP(D250,証券コード!$A$2:$B$9160,2,FALSE),"")</f>
        <v/>
      </c>
      <c r="F250" s="76"/>
      <c r="G250" s="29"/>
      <c r="H250" s="33" t="str">
        <f t="shared" si="17"/>
        <v/>
      </c>
      <c r="I250" s="36"/>
      <c r="J250" s="44"/>
      <c r="K250" s="45"/>
      <c r="L250" s="40"/>
      <c r="M250" s="76"/>
      <c r="N250" s="15" t="str">
        <f t="shared" si="14"/>
        <v/>
      </c>
      <c r="O250" s="163" t="str">
        <f t="shared" si="15"/>
        <v/>
      </c>
      <c r="P250" s="3"/>
      <c r="Q250" s="16" t="str">
        <f t="shared" si="16"/>
        <v/>
      </c>
      <c r="R250" s="21" t="str">
        <f>IF(D250="","",IF(VLOOKUP(D250,証券コード!$A$2:$C$9160,3,FALSE)="","",VLOOKUP(D250,証券コード!$A$2:$C$9160,3,FALSE)))</f>
        <v/>
      </c>
      <c r="S250" s="21"/>
      <c r="T250" s="3"/>
    </row>
    <row r="251" spans="1:20" x14ac:dyDescent="0.4">
      <c r="A251" s="21"/>
      <c r="B251" s="117"/>
      <c r="C251" s="40"/>
      <c r="D251" s="125"/>
      <c r="E251" s="23" t="str">
        <f>IFERROR(VLOOKUP(D251,証券コード!$A$2:$B$9160,2,FALSE),"")</f>
        <v/>
      </c>
      <c r="F251" s="76"/>
      <c r="G251" s="29"/>
      <c r="H251" s="33" t="str">
        <f t="shared" si="17"/>
        <v/>
      </c>
      <c r="I251" s="36"/>
      <c r="J251" s="44"/>
      <c r="K251" s="45"/>
      <c r="L251" s="40"/>
      <c r="M251" s="76"/>
      <c r="N251" s="15" t="str">
        <f t="shared" si="14"/>
        <v/>
      </c>
      <c r="O251" s="163" t="str">
        <f t="shared" si="15"/>
        <v/>
      </c>
      <c r="P251" s="3"/>
      <c r="Q251" s="16" t="str">
        <f t="shared" si="16"/>
        <v/>
      </c>
      <c r="R251" s="21" t="str">
        <f>IF(D251="","",IF(VLOOKUP(D251,証券コード!$A$2:$C$9160,3,FALSE)="","",VLOOKUP(D251,証券コード!$A$2:$C$9160,3,FALSE)))</f>
        <v/>
      </c>
      <c r="S251" s="21"/>
      <c r="T251" s="3"/>
    </row>
    <row r="252" spans="1:20" x14ac:dyDescent="0.4">
      <c r="A252" s="21"/>
      <c r="B252" s="117"/>
      <c r="C252" s="40"/>
      <c r="D252" s="125"/>
      <c r="E252" s="23" t="str">
        <f>IFERROR(VLOOKUP(D252,証券コード!$A$2:$B$9160,2,FALSE),"")</f>
        <v/>
      </c>
      <c r="F252" s="76"/>
      <c r="G252" s="29"/>
      <c r="H252" s="33" t="str">
        <f t="shared" si="17"/>
        <v/>
      </c>
      <c r="I252" s="36"/>
      <c r="J252" s="44"/>
      <c r="K252" s="45"/>
      <c r="L252" s="40"/>
      <c r="M252" s="76"/>
      <c r="N252" s="15" t="str">
        <f t="shared" si="14"/>
        <v/>
      </c>
      <c r="O252" s="163" t="str">
        <f t="shared" si="15"/>
        <v/>
      </c>
      <c r="P252" s="3"/>
      <c r="Q252" s="16" t="str">
        <f t="shared" si="16"/>
        <v/>
      </c>
      <c r="R252" s="21" t="str">
        <f>IF(D252="","",IF(VLOOKUP(D252,証券コード!$A$2:$C$9160,3,FALSE)="","",VLOOKUP(D252,証券コード!$A$2:$C$9160,3,FALSE)))</f>
        <v/>
      </c>
      <c r="S252" s="21"/>
      <c r="T252" s="3"/>
    </row>
    <row r="253" spans="1:20" x14ac:dyDescent="0.4">
      <c r="A253" s="21"/>
      <c r="B253" s="117"/>
      <c r="C253" s="40"/>
      <c r="D253" s="125"/>
      <c r="E253" s="23" t="str">
        <f>IFERROR(VLOOKUP(D253,証券コード!$A$2:$B$9160,2,FALSE),"")</f>
        <v/>
      </c>
      <c r="F253" s="76"/>
      <c r="G253" s="29"/>
      <c r="H253" s="33" t="str">
        <f t="shared" si="17"/>
        <v/>
      </c>
      <c r="I253" s="36"/>
      <c r="J253" s="44"/>
      <c r="K253" s="45"/>
      <c r="L253" s="40"/>
      <c r="M253" s="76"/>
      <c r="N253" s="15" t="str">
        <f t="shared" si="14"/>
        <v/>
      </c>
      <c r="O253" s="163" t="str">
        <f t="shared" si="15"/>
        <v/>
      </c>
      <c r="P253" s="3"/>
      <c r="Q253" s="16" t="str">
        <f t="shared" si="16"/>
        <v/>
      </c>
      <c r="R253" s="21" t="str">
        <f>IF(D253="","",IF(VLOOKUP(D253,証券コード!$A$2:$C$9160,3,FALSE)="","",VLOOKUP(D253,証券コード!$A$2:$C$9160,3,FALSE)))</f>
        <v/>
      </c>
      <c r="S253" s="21"/>
      <c r="T253" s="3"/>
    </row>
    <row r="254" spans="1:20" x14ac:dyDescent="0.4">
      <c r="A254" s="21"/>
      <c r="B254" s="117"/>
      <c r="C254" s="40"/>
      <c r="D254" s="125"/>
      <c r="E254" s="23" t="str">
        <f>IFERROR(VLOOKUP(D254,証券コード!$A$2:$B$9160,2,FALSE),"")</f>
        <v/>
      </c>
      <c r="F254" s="76"/>
      <c r="G254" s="29"/>
      <c r="H254" s="33" t="str">
        <f t="shared" si="17"/>
        <v/>
      </c>
      <c r="I254" s="36"/>
      <c r="J254" s="44"/>
      <c r="K254" s="45"/>
      <c r="L254" s="40"/>
      <c r="M254" s="76"/>
      <c r="N254" s="15" t="str">
        <f t="shared" si="14"/>
        <v/>
      </c>
      <c r="O254" s="163" t="str">
        <f t="shared" si="15"/>
        <v/>
      </c>
      <c r="P254" s="3"/>
      <c r="Q254" s="16" t="str">
        <f t="shared" si="16"/>
        <v/>
      </c>
      <c r="R254" s="21" t="str">
        <f>IF(D254="","",IF(VLOOKUP(D254,証券コード!$A$2:$C$9160,3,FALSE)="","",VLOOKUP(D254,証券コード!$A$2:$C$9160,3,FALSE)))</f>
        <v/>
      </c>
      <c r="S254" s="21"/>
      <c r="T254" s="3"/>
    </row>
    <row r="255" spans="1:20" x14ac:dyDescent="0.4">
      <c r="A255" s="21"/>
      <c r="B255" s="117"/>
      <c r="C255" s="40"/>
      <c r="D255" s="125"/>
      <c r="E255" s="23" t="str">
        <f>IFERROR(VLOOKUP(D255,証券コード!$A$2:$B$9160,2,FALSE),"")</f>
        <v/>
      </c>
      <c r="F255" s="76"/>
      <c r="G255" s="29"/>
      <c r="H255" s="33" t="str">
        <f t="shared" si="17"/>
        <v/>
      </c>
      <c r="I255" s="36"/>
      <c r="J255" s="44"/>
      <c r="K255" s="45"/>
      <c r="L255" s="40"/>
      <c r="M255" s="76"/>
      <c r="N255" s="15" t="str">
        <f t="shared" si="14"/>
        <v/>
      </c>
      <c r="O255" s="163" t="str">
        <f t="shared" si="15"/>
        <v/>
      </c>
      <c r="P255" s="3"/>
      <c r="Q255" s="16" t="str">
        <f t="shared" si="16"/>
        <v/>
      </c>
      <c r="R255" s="21" t="str">
        <f>IF(D255="","",IF(VLOOKUP(D255,証券コード!$A$2:$C$9160,3,FALSE)="","",VLOOKUP(D255,証券コード!$A$2:$C$9160,3,FALSE)))</f>
        <v/>
      </c>
      <c r="S255" s="21"/>
      <c r="T255" s="3"/>
    </row>
    <row r="256" spans="1:20" x14ac:dyDescent="0.4">
      <c r="A256" s="21"/>
      <c r="B256" s="117"/>
      <c r="C256" s="40"/>
      <c r="D256" s="125"/>
      <c r="E256" s="23" t="str">
        <f>IFERROR(VLOOKUP(D256,証券コード!$A$2:$B$9160,2,FALSE),"")</f>
        <v/>
      </c>
      <c r="F256" s="76"/>
      <c r="G256" s="29"/>
      <c r="H256" s="33" t="str">
        <f t="shared" si="17"/>
        <v/>
      </c>
      <c r="I256" s="36"/>
      <c r="J256" s="44"/>
      <c r="K256" s="45"/>
      <c r="L256" s="40"/>
      <c r="M256" s="76"/>
      <c r="N256" s="15" t="str">
        <f t="shared" si="14"/>
        <v/>
      </c>
      <c r="O256" s="163" t="str">
        <f t="shared" si="15"/>
        <v/>
      </c>
      <c r="P256" s="3"/>
      <c r="Q256" s="16" t="str">
        <f t="shared" si="16"/>
        <v/>
      </c>
      <c r="R256" s="21" t="str">
        <f>IF(D256="","",IF(VLOOKUP(D256,証券コード!$A$2:$C$9160,3,FALSE)="","",VLOOKUP(D256,証券コード!$A$2:$C$9160,3,FALSE)))</f>
        <v/>
      </c>
      <c r="S256" s="21"/>
      <c r="T256" s="3"/>
    </row>
    <row r="257" spans="1:20" x14ac:dyDescent="0.4">
      <c r="A257" s="21"/>
      <c r="B257" s="117"/>
      <c r="C257" s="40"/>
      <c r="D257" s="125"/>
      <c r="E257" s="23" t="str">
        <f>IFERROR(VLOOKUP(D257,証券コード!$A$2:$B$9160,2,FALSE),"")</f>
        <v/>
      </c>
      <c r="F257" s="76"/>
      <c r="G257" s="29"/>
      <c r="H257" s="33" t="str">
        <f t="shared" si="17"/>
        <v/>
      </c>
      <c r="I257" s="36"/>
      <c r="J257" s="44"/>
      <c r="K257" s="45"/>
      <c r="L257" s="40"/>
      <c r="M257" s="76"/>
      <c r="N257" s="15" t="str">
        <f t="shared" si="14"/>
        <v/>
      </c>
      <c r="O257" s="163" t="str">
        <f t="shared" si="15"/>
        <v/>
      </c>
      <c r="P257" s="3"/>
      <c r="Q257" s="16" t="str">
        <f t="shared" si="16"/>
        <v/>
      </c>
      <c r="R257" s="21" t="str">
        <f>IF(D257="","",IF(VLOOKUP(D257,証券コード!$A$2:$C$9160,3,FALSE)="","",VLOOKUP(D257,証券コード!$A$2:$C$9160,3,FALSE)))</f>
        <v/>
      </c>
      <c r="S257" s="21"/>
      <c r="T257" s="3"/>
    </row>
    <row r="258" spans="1:20" x14ac:dyDescent="0.4">
      <c r="A258" s="21"/>
      <c r="B258" s="117"/>
      <c r="C258" s="40"/>
      <c r="D258" s="125"/>
      <c r="E258" s="23" t="str">
        <f>IFERROR(VLOOKUP(D258,証券コード!$A$2:$B$9160,2,FALSE),"")</f>
        <v/>
      </c>
      <c r="F258" s="76"/>
      <c r="G258" s="29"/>
      <c r="H258" s="33" t="str">
        <f t="shared" si="17"/>
        <v/>
      </c>
      <c r="I258" s="36"/>
      <c r="J258" s="44"/>
      <c r="K258" s="45"/>
      <c r="L258" s="40"/>
      <c r="M258" s="76"/>
      <c r="N258" s="15" t="str">
        <f t="shared" ref="N258:N321" si="18">IF(M258="","",(M258-F258)*G258)</f>
        <v/>
      </c>
      <c r="O258" s="163" t="str">
        <f t="shared" ref="O258:O321" si="19">IF(M258="","",ROUNDDOWN((M258-F258)/F258,4))</f>
        <v/>
      </c>
      <c r="P258" s="3"/>
      <c r="Q258" s="16" t="str">
        <f t="shared" ref="Q258:Q321" si="20">IF(ISERROR(N258-P258),"",N258-I258-P258)</f>
        <v/>
      </c>
      <c r="R258" s="21" t="str">
        <f>IF(D258="","",IF(VLOOKUP(D258,証券コード!$A$2:$C$9160,3,FALSE)="","",VLOOKUP(D258,証券コード!$A$2:$C$9160,3,FALSE)))</f>
        <v/>
      </c>
      <c r="S258" s="21"/>
      <c r="T258" s="3"/>
    </row>
    <row r="259" spans="1:20" x14ac:dyDescent="0.4">
      <c r="A259" s="21"/>
      <c r="B259" s="117"/>
      <c r="C259" s="40"/>
      <c r="D259" s="125"/>
      <c r="E259" s="23" t="str">
        <f>IFERROR(VLOOKUP(D259,証券コード!$A$2:$B$9160,2,FALSE),"")</f>
        <v/>
      </c>
      <c r="F259" s="76"/>
      <c r="G259" s="29"/>
      <c r="H259" s="33" t="str">
        <f t="shared" si="17"/>
        <v/>
      </c>
      <c r="I259" s="36"/>
      <c r="J259" s="44"/>
      <c r="K259" s="45"/>
      <c r="L259" s="40"/>
      <c r="M259" s="76"/>
      <c r="N259" s="15" t="str">
        <f t="shared" si="18"/>
        <v/>
      </c>
      <c r="O259" s="163" t="str">
        <f t="shared" si="19"/>
        <v/>
      </c>
      <c r="P259" s="3"/>
      <c r="Q259" s="16" t="str">
        <f t="shared" si="20"/>
        <v/>
      </c>
      <c r="R259" s="21" t="str">
        <f>IF(D259="","",IF(VLOOKUP(D259,証券コード!$A$2:$C$9160,3,FALSE)="","",VLOOKUP(D259,証券コード!$A$2:$C$9160,3,FALSE)))</f>
        <v/>
      </c>
      <c r="S259" s="21"/>
      <c r="T259" s="3"/>
    </row>
    <row r="260" spans="1:20" x14ac:dyDescent="0.4">
      <c r="A260" s="21"/>
      <c r="B260" s="117"/>
      <c r="C260" s="40"/>
      <c r="D260" s="125"/>
      <c r="E260" s="23" t="str">
        <f>IFERROR(VLOOKUP(D260,証券コード!$A$2:$B$9160,2,FALSE),"")</f>
        <v/>
      </c>
      <c r="F260" s="76"/>
      <c r="G260" s="29"/>
      <c r="H260" s="33" t="str">
        <f t="shared" si="17"/>
        <v/>
      </c>
      <c r="I260" s="36"/>
      <c r="J260" s="44"/>
      <c r="K260" s="45"/>
      <c r="L260" s="40"/>
      <c r="M260" s="76"/>
      <c r="N260" s="15" t="str">
        <f t="shared" si="18"/>
        <v/>
      </c>
      <c r="O260" s="163" t="str">
        <f t="shared" si="19"/>
        <v/>
      </c>
      <c r="P260" s="3"/>
      <c r="Q260" s="16" t="str">
        <f t="shared" si="20"/>
        <v/>
      </c>
      <c r="R260" s="21" t="str">
        <f>IF(D260="","",IF(VLOOKUP(D260,証券コード!$A$2:$C$9160,3,FALSE)="","",VLOOKUP(D260,証券コード!$A$2:$C$9160,3,FALSE)))</f>
        <v/>
      </c>
      <c r="S260" s="21"/>
      <c r="T260" s="3"/>
    </row>
    <row r="261" spans="1:20" x14ac:dyDescent="0.4">
      <c r="A261" s="21"/>
      <c r="B261" s="117"/>
      <c r="C261" s="40"/>
      <c r="D261" s="125"/>
      <c r="E261" s="23" t="str">
        <f>IFERROR(VLOOKUP(D261,証券コード!$A$2:$B$9160,2,FALSE),"")</f>
        <v/>
      </c>
      <c r="F261" s="76"/>
      <c r="G261" s="29"/>
      <c r="H261" s="33" t="str">
        <f t="shared" si="17"/>
        <v/>
      </c>
      <c r="I261" s="36"/>
      <c r="J261" s="44"/>
      <c r="K261" s="45"/>
      <c r="L261" s="40"/>
      <c r="M261" s="76"/>
      <c r="N261" s="15" t="str">
        <f t="shared" si="18"/>
        <v/>
      </c>
      <c r="O261" s="163" t="str">
        <f t="shared" si="19"/>
        <v/>
      </c>
      <c r="P261" s="3"/>
      <c r="Q261" s="16" t="str">
        <f t="shared" si="20"/>
        <v/>
      </c>
      <c r="R261" s="21" t="str">
        <f>IF(D261="","",IF(VLOOKUP(D261,証券コード!$A$2:$C$9160,3,FALSE)="","",VLOOKUP(D261,証券コード!$A$2:$C$9160,3,FALSE)))</f>
        <v/>
      </c>
      <c r="S261" s="21"/>
      <c r="T261" s="3"/>
    </row>
    <row r="262" spans="1:20" x14ac:dyDescent="0.4">
      <c r="A262" s="21"/>
      <c r="B262" s="117"/>
      <c r="C262" s="40"/>
      <c r="D262" s="125"/>
      <c r="E262" s="23" t="str">
        <f>IFERROR(VLOOKUP(D262,証券コード!$A$2:$B$9160,2,FALSE),"")</f>
        <v/>
      </c>
      <c r="F262" s="76"/>
      <c r="G262" s="29"/>
      <c r="H262" s="33" t="str">
        <f t="shared" si="17"/>
        <v/>
      </c>
      <c r="I262" s="36"/>
      <c r="J262" s="44"/>
      <c r="K262" s="45"/>
      <c r="L262" s="40"/>
      <c r="M262" s="76"/>
      <c r="N262" s="15" t="str">
        <f t="shared" si="18"/>
        <v/>
      </c>
      <c r="O262" s="163" t="str">
        <f t="shared" si="19"/>
        <v/>
      </c>
      <c r="P262" s="3"/>
      <c r="Q262" s="16" t="str">
        <f t="shared" si="20"/>
        <v/>
      </c>
      <c r="R262" s="21" t="str">
        <f>IF(D262="","",IF(VLOOKUP(D262,証券コード!$A$2:$C$9160,3,FALSE)="","",VLOOKUP(D262,証券コード!$A$2:$C$9160,3,FALSE)))</f>
        <v/>
      </c>
      <c r="S262" s="21"/>
      <c r="T262" s="3"/>
    </row>
    <row r="263" spans="1:20" x14ac:dyDescent="0.4">
      <c r="A263" s="21"/>
      <c r="B263" s="117"/>
      <c r="C263" s="40"/>
      <c r="D263" s="125"/>
      <c r="E263" s="23" t="str">
        <f>IFERROR(VLOOKUP(D263,証券コード!$A$2:$B$9160,2,FALSE),"")</f>
        <v/>
      </c>
      <c r="F263" s="76"/>
      <c r="G263" s="29"/>
      <c r="H263" s="33" t="str">
        <f t="shared" si="17"/>
        <v/>
      </c>
      <c r="I263" s="36"/>
      <c r="J263" s="44"/>
      <c r="K263" s="45"/>
      <c r="L263" s="40"/>
      <c r="M263" s="76"/>
      <c r="N263" s="15" t="str">
        <f t="shared" si="18"/>
        <v/>
      </c>
      <c r="O263" s="163" t="str">
        <f t="shared" si="19"/>
        <v/>
      </c>
      <c r="P263" s="3"/>
      <c r="Q263" s="16" t="str">
        <f t="shared" si="20"/>
        <v/>
      </c>
      <c r="R263" s="21" t="str">
        <f>IF(D263="","",IF(VLOOKUP(D263,証券コード!$A$2:$C$9160,3,FALSE)="","",VLOOKUP(D263,証券コード!$A$2:$C$9160,3,FALSE)))</f>
        <v/>
      </c>
      <c r="S263" s="21"/>
      <c r="T263" s="3"/>
    </row>
    <row r="264" spans="1:20" x14ac:dyDescent="0.4">
      <c r="A264" s="21"/>
      <c r="B264" s="117"/>
      <c r="C264" s="40"/>
      <c r="D264" s="125"/>
      <c r="E264" s="23" t="str">
        <f>IFERROR(VLOOKUP(D264,証券コード!$A$2:$B$9160,2,FALSE),"")</f>
        <v/>
      </c>
      <c r="F264" s="76"/>
      <c r="G264" s="29"/>
      <c r="H264" s="33" t="str">
        <f t="shared" si="17"/>
        <v/>
      </c>
      <c r="I264" s="36"/>
      <c r="J264" s="44"/>
      <c r="K264" s="45"/>
      <c r="L264" s="40"/>
      <c r="M264" s="76"/>
      <c r="N264" s="15" t="str">
        <f t="shared" si="18"/>
        <v/>
      </c>
      <c r="O264" s="163" t="str">
        <f t="shared" si="19"/>
        <v/>
      </c>
      <c r="P264" s="3"/>
      <c r="Q264" s="16" t="str">
        <f t="shared" si="20"/>
        <v/>
      </c>
      <c r="R264" s="21" t="str">
        <f>IF(D264="","",IF(VLOOKUP(D264,証券コード!$A$2:$C$9160,3,FALSE)="","",VLOOKUP(D264,証券コード!$A$2:$C$9160,3,FALSE)))</f>
        <v/>
      </c>
      <c r="S264" s="21"/>
      <c r="T264" s="3"/>
    </row>
    <row r="265" spans="1:20" x14ac:dyDescent="0.4">
      <c r="A265" s="21"/>
      <c r="B265" s="117"/>
      <c r="C265" s="40"/>
      <c r="D265" s="125"/>
      <c r="E265" s="23" t="str">
        <f>IFERROR(VLOOKUP(D265,証券コード!$A$2:$B$9160,2,FALSE),"")</f>
        <v/>
      </c>
      <c r="F265" s="76"/>
      <c r="G265" s="29"/>
      <c r="H265" s="33" t="str">
        <f t="shared" si="17"/>
        <v/>
      </c>
      <c r="I265" s="36"/>
      <c r="J265" s="44"/>
      <c r="K265" s="45"/>
      <c r="L265" s="40"/>
      <c r="M265" s="76"/>
      <c r="N265" s="15" t="str">
        <f t="shared" si="18"/>
        <v/>
      </c>
      <c r="O265" s="163" t="str">
        <f t="shared" si="19"/>
        <v/>
      </c>
      <c r="P265" s="3"/>
      <c r="Q265" s="16" t="str">
        <f t="shared" si="20"/>
        <v/>
      </c>
      <c r="R265" s="21" t="str">
        <f>IF(D265="","",IF(VLOOKUP(D265,証券コード!$A$2:$C$9160,3,FALSE)="","",VLOOKUP(D265,証券コード!$A$2:$C$9160,3,FALSE)))</f>
        <v/>
      </c>
      <c r="S265" s="21"/>
      <c r="T265" s="3"/>
    </row>
    <row r="266" spans="1:20" x14ac:dyDescent="0.4">
      <c r="A266" s="21"/>
      <c r="B266" s="117"/>
      <c r="C266" s="40"/>
      <c r="D266" s="125"/>
      <c r="E266" s="23" t="str">
        <f>IFERROR(VLOOKUP(D266,証券コード!$A$2:$B$9160,2,FALSE),"")</f>
        <v/>
      </c>
      <c r="F266" s="76"/>
      <c r="G266" s="29"/>
      <c r="H266" s="33" t="str">
        <f t="shared" si="17"/>
        <v/>
      </c>
      <c r="I266" s="36"/>
      <c r="J266" s="44"/>
      <c r="K266" s="45"/>
      <c r="L266" s="40"/>
      <c r="M266" s="76"/>
      <c r="N266" s="15" t="str">
        <f t="shared" si="18"/>
        <v/>
      </c>
      <c r="O266" s="163" t="str">
        <f t="shared" si="19"/>
        <v/>
      </c>
      <c r="P266" s="3"/>
      <c r="Q266" s="16" t="str">
        <f t="shared" si="20"/>
        <v/>
      </c>
      <c r="R266" s="21" t="str">
        <f>IF(D266="","",IF(VLOOKUP(D266,証券コード!$A$2:$C$9160,3,FALSE)="","",VLOOKUP(D266,証券コード!$A$2:$C$9160,3,FALSE)))</f>
        <v/>
      </c>
      <c r="S266" s="21"/>
      <c r="T266" s="3"/>
    </row>
    <row r="267" spans="1:20" x14ac:dyDescent="0.4">
      <c r="A267" s="21"/>
      <c r="B267" s="117"/>
      <c r="C267" s="40"/>
      <c r="D267" s="125"/>
      <c r="E267" s="23" t="str">
        <f>IFERROR(VLOOKUP(D267,証券コード!$A$2:$B$9160,2,FALSE),"")</f>
        <v/>
      </c>
      <c r="F267" s="76"/>
      <c r="G267" s="29"/>
      <c r="H267" s="33" t="str">
        <f t="shared" si="17"/>
        <v/>
      </c>
      <c r="I267" s="36"/>
      <c r="J267" s="44"/>
      <c r="K267" s="45"/>
      <c r="L267" s="40"/>
      <c r="M267" s="76"/>
      <c r="N267" s="15" t="str">
        <f t="shared" si="18"/>
        <v/>
      </c>
      <c r="O267" s="163" t="str">
        <f t="shared" si="19"/>
        <v/>
      </c>
      <c r="P267" s="3"/>
      <c r="Q267" s="16" t="str">
        <f t="shared" si="20"/>
        <v/>
      </c>
      <c r="R267" s="21" t="str">
        <f>IF(D267="","",IF(VLOOKUP(D267,証券コード!$A$2:$C$9160,3,FALSE)="","",VLOOKUP(D267,証券コード!$A$2:$C$9160,3,FALSE)))</f>
        <v/>
      </c>
      <c r="S267" s="21"/>
      <c r="T267" s="3"/>
    </row>
    <row r="268" spans="1:20" x14ac:dyDescent="0.4">
      <c r="A268" s="21"/>
      <c r="B268" s="117"/>
      <c r="C268" s="40"/>
      <c r="D268" s="125"/>
      <c r="E268" s="23" t="str">
        <f>IFERROR(VLOOKUP(D268,証券コード!$A$2:$B$9160,2,FALSE),"")</f>
        <v/>
      </c>
      <c r="F268" s="76"/>
      <c r="G268" s="29"/>
      <c r="H268" s="33" t="str">
        <f t="shared" si="17"/>
        <v/>
      </c>
      <c r="I268" s="36"/>
      <c r="J268" s="44"/>
      <c r="K268" s="45"/>
      <c r="L268" s="40"/>
      <c r="M268" s="76"/>
      <c r="N268" s="15" t="str">
        <f t="shared" si="18"/>
        <v/>
      </c>
      <c r="O268" s="163" t="str">
        <f t="shared" si="19"/>
        <v/>
      </c>
      <c r="P268" s="3"/>
      <c r="Q268" s="16" t="str">
        <f t="shared" si="20"/>
        <v/>
      </c>
      <c r="R268" s="21" t="str">
        <f>IF(D268="","",IF(VLOOKUP(D268,証券コード!$A$2:$C$9160,3,FALSE)="","",VLOOKUP(D268,証券コード!$A$2:$C$9160,3,FALSE)))</f>
        <v/>
      </c>
      <c r="S268" s="21"/>
      <c r="T268" s="3"/>
    </row>
    <row r="269" spans="1:20" x14ac:dyDescent="0.4">
      <c r="A269" s="21"/>
      <c r="B269" s="117"/>
      <c r="C269" s="40"/>
      <c r="D269" s="125"/>
      <c r="E269" s="23" t="str">
        <f>IFERROR(VLOOKUP(D269,証券コード!$A$2:$B$9160,2,FALSE),"")</f>
        <v/>
      </c>
      <c r="F269" s="76"/>
      <c r="G269" s="29"/>
      <c r="H269" s="33" t="str">
        <f t="shared" si="17"/>
        <v/>
      </c>
      <c r="I269" s="36"/>
      <c r="J269" s="44"/>
      <c r="K269" s="45"/>
      <c r="L269" s="40"/>
      <c r="M269" s="76"/>
      <c r="N269" s="15" t="str">
        <f t="shared" si="18"/>
        <v/>
      </c>
      <c r="O269" s="163" t="str">
        <f t="shared" si="19"/>
        <v/>
      </c>
      <c r="P269" s="3"/>
      <c r="Q269" s="16" t="str">
        <f t="shared" si="20"/>
        <v/>
      </c>
      <c r="R269" s="21" t="str">
        <f>IF(D269="","",IF(VLOOKUP(D269,証券コード!$A$2:$C$9160,3,FALSE)="","",VLOOKUP(D269,証券コード!$A$2:$C$9160,3,FALSE)))</f>
        <v/>
      </c>
      <c r="S269" s="21"/>
      <c r="T269" s="3"/>
    </row>
    <row r="270" spans="1:20" x14ac:dyDescent="0.4">
      <c r="A270" s="21"/>
      <c r="B270" s="117"/>
      <c r="C270" s="40"/>
      <c r="D270" s="125"/>
      <c r="E270" s="23" t="str">
        <f>IFERROR(VLOOKUP(D270,証券コード!$A$2:$B$9160,2,FALSE),"")</f>
        <v/>
      </c>
      <c r="F270" s="76"/>
      <c r="G270" s="29"/>
      <c r="H270" s="33" t="str">
        <f t="shared" si="17"/>
        <v/>
      </c>
      <c r="I270" s="36"/>
      <c r="J270" s="44"/>
      <c r="K270" s="45"/>
      <c r="L270" s="40"/>
      <c r="M270" s="76"/>
      <c r="N270" s="15" t="str">
        <f t="shared" si="18"/>
        <v/>
      </c>
      <c r="O270" s="163" t="str">
        <f t="shared" si="19"/>
        <v/>
      </c>
      <c r="P270" s="3"/>
      <c r="Q270" s="16" t="str">
        <f t="shared" si="20"/>
        <v/>
      </c>
      <c r="R270" s="21" t="str">
        <f>IF(D270="","",IF(VLOOKUP(D270,証券コード!$A$2:$C$9160,3,FALSE)="","",VLOOKUP(D270,証券コード!$A$2:$C$9160,3,FALSE)))</f>
        <v/>
      </c>
      <c r="S270" s="21"/>
      <c r="T270" s="3"/>
    </row>
    <row r="271" spans="1:20" x14ac:dyDescent="0.4">
      <c r="A271" s="21"/>
      <c r="B271" s="117"/>
      <c r="C271" s="40"/>
      <c r="D271" s="125"/>
      <c r="E271" s="23" t="str">
        <f>IFERROR(VLOOKUP(D271,証券コード!$A$2:$B$9160,2,FALSE),"")</f>
        <v/>
      </c>
      <c r="F271" s="76"/>
      <c r="G271" s="29"/>
      <c r="H271" s="33" t="str">
        <f t="shared" si="17"/>
        <v/>
      </c>
      <c r="I271" s="36"/>
      <c r="J271" s="44"/>
      <c r="K271" s="45"/>
      <c r="L271" s="40"/>
      <c r="M271" s="76"/>
      <c r="N271" s="15" t="str">
        <f t="shared" si="18"/>
        <v/>
      </c>
      <c r="O271" s="163" t="str">
        <f t="shared" si="19"/>
        <v/>
      </c>
      <c r="P271" s="3"/>
      <c r="Q271" s="16" t="str">
        <f t="shared" si="20"/>
        <v/>
      </c>
      <c r="R271" s="21" t="str">
        <f>IF(D271="","",IF(VLOOKUP(D271,証券コード!$A$2:$C$9160,3,FALSE)="","",VLOOKUP(D271,証券コード!$A$2:$C$9160,3,FALSE)))</f>
        <v/>
      </c>
      <c r="S271" s="21"/>
      <c r="T271" s="3"/>
    </row>
    <row r="272" spans="1:20" x14ac:dyDescent="0.4">
      <c r="A272" s="21"/>
      <c r="B272" s="117"/>
      <c r="C272" s="40"/>
      <c r="D272" s="125"/>
      <c r="E272" s="23" t="str">
        <f>IFERROR(VLOOKUP(D272,証券コード!$A$2:$B$9160,2,FALSE),"")</f>
        <v/>
      </c>
      <c r="F272" s="76"/>
      <c r="G272" s="29"/>
      <c r="H272" s="33" t="str">
        <f t="shared" si="17"/>
        <v/>
      </c>
      <c r="I272" s="36"/>
      <c r="J272" s="44"/>
      <c r="K272" s="45"/>
      <c r="L272" s="40"/>
      <c r="M272" s="76"/>
      <c r="N272" s="15" t="str">
        <f t="shared" si="18"/>
        <v/>
      </c>
      <c r="O272" s="163" t="str">
        <f t="shared" si="19"/>
        <v/>
      </c>
      <c r="P272" s="3"/>
      <c r="Q272" s="16" t="str">
        <f t="shared" si="20"/>
        <v/>
      </c>
      <c r="R272" s="21" t="str">
        <f>IF(D272="","",IF(VLOOKUP(D272,証券コード!$A$2:$C$9160,3,FALSE)="","",VLOOKUP(D272,証券コード!$A$2:$C$9160,3,FALSE)))</f>
        <v/>
      </c>
      <c r="S272" s="21"/>
      <c r="T272" s="3"/>
    </row>
    <row r="273" spans="1:20" x14ac:dyDescent="0.4">
      <c r="A273" s="21"/>
      <c r="B273" s="117"/>
      <c r="C273" s="40"/>
      <c r="D273" s="125"/>
      <c r="E273" s="23" t="str">
        <f>IFERROR(VLOOKUP(D273,証券コード!$A$2:$B$9160,2,FALSE),"")</f>
        <v/>
      </c>
      <c r="F273" s="76"/>
      <c r="G273" s="29"/>
      <c r="H273" s="33" t="str">
        <f t="shared" si="17"/>
        <v/>
      </c>
      <c r="I273" s="36"/>
      <c r="J273" s="44"/>
      <c r="K273" s="45"/>
      <c r="L273" s="40"/>
      <c r="M273" s="76"/>
      <c r="N273" s="15" t="str">
        <f t="shared" si="18"/>
        <v/>
      </c>
      <c r="O273" s="163" t="str">
        <f t="shared" si="19"/>
        <v/>
      </c>
      <c r="P273" s="3"/>
      <c r="Q273" s="16" t="str">
        <f t="shared" si="20"/>
        <v/>
      </c>
      <c r="R273" s="21" t="str">
        <f>IF(D273="","",IF(VLOOKUP(D273,証券コード!$A$2:$C$9160,3,FALSE)="","",VLOOKUP(D273,証券コード!$A$2:$C$9160,3,FALSE)))</f>
        <v/>
      </c>
      <c r="S273" s="21"/>
      <c r="T273" s="3"/>
    </row>
    <row r="274" spans="1:20" x14ac:dyDescent="0.4">
      <c r="A274" s="21"/>
      <c r="B274" s="117"/>
      <c r="C274" s="40"/>
      <c r="D274" s="125"/>
      <c r="E274" s="23" t="str">
        <f>IFERROR(VLOOKUP(D274,証券コード!$A$2:$B$9160,2,FALSE),"")</f>
        <v/>
      </c>
      <c r="F274" s="76"/>
      <c r="G274" s="29"/>
      <c r="H274" s="33" t="str">
        <f t="shared" si="17"/>
        <v/>
      </c>
      <c r="I274" s="36"/>
      <c r="J274" s="44"/>
      <c r="K274" s="45"/>
      <c r="L274" s="40"/>
      <c r="M274" s="76"/>
      <c r="N274" s="15" t="str">
        <f t="shared" si="18"/>
        <v/>
      </c>
      <c r="O274" s="163" t="str">
        <f t="shared" si="19"/>
        <v/>
      </c>
      <c r="P274" s="3"/>
      <c r="Q274" s="16" t="str">
        <f t="shared" si="20"/>
        <v/>
      </c>
      <c r="R274" s="21" t="str">
        <f>IF(D274="","",IF(VLOOKUP(D274,証券コード!$A$2:$C$9160,3,FALSE)="","",VLOOKUP(D274,証券コード!$A$2:$C$9160,3,FALSE)))</f>
        <v/>
      </c>
      <c r="S274" s="21"/>
      <c r="T274" s="3"/>
    </row>
    <row r="275" spans="1:20" x14ac:dyDescent="0.4">
      <c r="A275" s="21"/>
      <c r="B275" s="117"/>
      <c r="C275" s="40"/>
      <c r="D275" s="125"/>
      <c r="E275" s="23" t="str">
        <f>IFERROR(VLOOKUP(D275,証券コード!$A$2:$B$9160,2,FALSE),"")</f>
        <v/>
      </c>
      <c r="F275" s="76"/>
      <c r="G275" s="29"/>
      <c r="H275" s="33" t="str">
        <f t="shared" si="17"/>
        <v/>
      </c>
      <c r="I275" s="36"/>
      <c r="J275" s="44"/>
      <c r="K275" s="45"/>
      <c r="L275" s="40"/>
      <c r="M275" s="76"/>
      <c r="N275" s="15" t="str">
        <f t="shared" si="18"/>
        <v/>
      </c>
      <c r="O275" s="163" t="str">
        <f t="shared" si="19"/>
        <v/>
      </c>
      <c r="P275" s="3"/>
      <c r="Q275" s="16" t="str">
        <f t="shared" si="20"/>
        <v/>
      </c>
      <c r="R275" s="21" t="str">
        <f>IF(D275="","",IF(VLOOKUP(D275,証券コード!$A$2:$C$9160,3,FALSE)="","",VLOOKUP(D275,証券コード!$A$2:$C$9160,3,FALSE)))</f>
        <v/>
      </c>
      <c r="S275" s="21"/>
      <c r="T275" s="3"/>
    </row>
    <row r="276" spans="1:20" x14ac:dyDescent="0.4">
      <c r="A276" s="21"/>
      <c r="B276" s="117"/>
      <c r="C276" s="40"/>
      <c r="D276" s="125"/>
      <c r="E276" s="23" t="str">
        <f>IFERROR(VLOOKUP(D276,証券コード!$A$2:$B$9160,2,FALSE),"")</f>
        <v/>
      </c>
      <c r="F276" s="76"/>
      <c r="G276" s="29"/>
      <c r="H276" s="33" t="str">
        <f t="shared" si="17"/>
        <v/>
      </c>
      <c r="I276" s="36"/>
      <c r="J276" s="44"/>
      <c r="K276" s="45"/>
      <c r="L276" s="40"/>
      <c r="M276" s="76"/>
      <c r="N276" s="15" t="str">
        <f t="shared" si="18"/>
        <v/>
      </c>
      <c r="O276" s="163" t="str">
        <f t="shared" si="19"/>
        <v/>
      </c>
      <c r="P276" s="3"/>
      <c r="Q276" s="16" t="str">
        <f t="shared" si="20"/>
        <v/>
      </c>
      <c r="R276" s="21" t="str">
        <f>IF(D276="","",IF(VLOOKUP(D276,証券コード!$A$2:$C$9160,3,FALSE)="","",VLOOKUP(D276,証券コード!$A$2:$C$9160,3,FALSE)))</f>
        <v/>
      </c>
      <c r="S276" s="21"/>
      <c r="T276" s="3"/>
    </row>
    <row r="277" spans="1:20" x14ac:dyDescent="0.4">
      <c r="A277" s="21"/>
      <c r="B277" s="117"/>
      <c r="C277" s="40"/>
      <c r="D277" s="125"/>
      <c r="E277" s="23" t="str">
        <f>IFERROR(VLOOKUP(D277,証券コード!$A$2:$B$9160,2,FALSE),"")</f>
        <v/>
      </c>
      <c r="F277" s="76"/>
      <c r="G277" s="29"/>
      <c r="H277" s="33" t="str">
        <f t="shared" si="17"/>
        <v/>
      </c>
      <c r="I277" s="36"/>
      <c r="J277" s="44"/>
      <c r="K277" s="45"/>
      <c r="L277" s="40"/>
      <c r="M277" s="76"/>
      <c r="N277" s="15" t="str">
        <f t="shared" si="18"/>
        <v/>
      </c>
      <c r="O277" s="163" t="str">
        <f t="shared" si="19"/>
        <v/>
      </c>
      <c r="P277" s="3"/>
      <c r="Q277" s="16" t="str">
        <f t="shared" si="20"/>
        <v/>
      </c>
      <c r="R277" s="21" t="str">
        <f>IF(D277="","",IF(VLOOKUP(D277,証券コード!$A$2:$C$9160,3,FALSE)="","",VLOOKUP(D277,証券コード!$A$2:$C$9160,3,FALSE)))</f>
        <v/>
      </c>
      <c r="S277" s="21"/>
      <c r="T277" s="3"/>
    </row>
    <row r="278" spans="1:20" x14ac:dyDescent="0.4">
      <c r="A278" s="21"/>
      <c r="B278" s="117"/>
      <c r="C278" s="40"/>
      <c r="D278" s="125"/>
      <c r="E278" s="23" t="str">
        <f>IFERROR(VLOOKUP(D278,証券コード!$A$2:$B$9160,2,FALSE),"")</f>
        <v/>
      </c>
      <c r="F278" s="76"/>
      <c r="G278" s="29"/>
      <c r="H278" s="33" t="str">
        <f t="shared" si="17"/>
        <v/>
      </c>
      <c r="I278" s="36"/>
      <c r="J278" s="44"/>
      <c r="K278" s="45"/>
      <c r="L278" s="40"/>
      <c r="M278" s="76"/>
      <c r="N278" s="15" t="str">
        <f t="shared" si="18"/>
        <v/>
      </c>
      <c r="O278" s="163" t="str">
        <f t="shared" si="19"/>
        <v/>
      </c>
      <c r="P278" s="3"/>
      <c r="Q278" s="16" t="str">
        <f t="shared" si="20"/>
        <v/>
      </c>
      <c r="R278" s="21" t="str">
        <f>IF(D278="","",IF(VLOOKUP(D278,証券コード!$A$2:$C$9160,3,FALSE)="","",VLOOKUP(D278,証券コード!$A$2:$C$9160,3,FALSE)))</f>
        <v/>
      </c>
      <c r="S278" s="21"/>
      <c r="T278" s="3"/>
    </row>
    <row r="279" spans="1:20" x14ac:dyDescent="0.4">
      <c r="A279" s="21"/>
      <c r="B279" s="117"/>
      <c r="C279" s="40"/>
      <c r="D279" s="125"/>
      <c r="E279" s="23" t="str">
        <f>IFERROR(VLOOKUP(D279,証券コード!$A$2:$B$9160,2,FALSE),"")</f>
        <v/>
      </c>
      <c r="F279" s="76"/>
      <c r="G279" s="29"/>
      <c r="H279" s="33" t="str">
        <f t="shared" si="17"/>
        <v/>
      </c>
      <c r="I279" s="36"/>
      <c r="J279" s="44"/>
      <c r="K279" s="45"/>
      <c r="L279" s="40"/>
      <c r="M279" s="76"/>
      <c r="N279" s="15" t="str">
        <f t="shared" si="18"/>
        <v/>
      </c>
      <c r="O279" s="163" t="str">
        <f t="shared" si="19"/>
        <v/>
      </c>
      <c r="P279" s="3"/>
      <c r="Q279" s="16" t="str">
        <f t="shared" si="20"/>
        <v/>
      </c>
      <c r="R279" s="21" t="str">
        <f>IF(D279="","",IF(VLOOKUP(D279,証券コード!$A$2:$C$9160,3,FALSE)="","",VLOOKUP(D279,証券コード!$A$2:$C$9160,3,FALSE)))</f>
        <v/>
      </c>
      <c r="S279" s="21"/>
      <c r="T279" s="3"/>
    </row>
    <row r="280" spans="1:20" x14ac:dyDescent="0.4">
      <c r="A280" s="21"/>
      <c r="B280" s="117"/>
      <c r="C280" s="40"/>
      <c r="D280" s="125"/>
      <c r="E280" s="23" t="str">
        <f>IFERROR(VLOOKUP(D280,証券コード!$A$2:$B$9160,2,FALSE),"")</f>
        <v/>
      </c>
      <c r="F280" s="76"/>
      <c r="G280" s="29"/>
      <c r="H280" s="33" t="str">
        <f t="shared" si="17"/>
        <v/>
      </c>
      <c r="I280" s="36"/>
      <c r="J280" s="44"/>
      <c r="K280" s="45"/>
      <c r="L280" s="40"/>
      <c r="M280" s="76"/>
      <c r="N280" s="15" t="str">
        <f t="shared" si="18"/>
        <v/>
      </c>
      <c r="O280" s="163" t="str">
        <f t="shared" si="19"/>
        <v/>
      </c>
      <c r="P280" s="3"/>
      <c r="Q280" s="16" t="str">
        <f t="shared" si="20"/>
        <v/>
      </c>
      <c r="R280" s="21" t="str">
        <f>IF(D280="","",IF(VLOOKUP(D280,証券コード!$A$2:$C$9160,3,FALSE)="","",VLOOKUP(D280,証券コード!$A$2:$C$9160,3,FALSE)))</f>
        <v/>
      </c>
      <c r="S280" s="21"/>
      <c r="T280" s="3"/>
    </row>
    <row r="281" spans="1:20" x14ac:dyDescent="0.4">
      <c r="A281" s="21"/>
      <c r="B281" s="117"/>
      <c r="C281" s="40"/>
      <c r="D281" s="125"/>
      <c r="E281" s="23" t="str">
        <f>IFERROR(VLOOKUP(D281,証券コード!$A$2:$B$9160,2,FALSE),"")</f>
        <v/>
      </c>
      <c r="F281" s="76"/>
      <c r="G281" s="29"/>
      <c r="H281" s="33" t="str">
        <f t="shared" si="17"/>
        <v/>
      </c>
      <c r="I281" s="36"/>
      <c r="J281" s="44"/>
      <c r="K281" s="45"/>
      <c r="L281" s="40"/>
      <c r="M281" s="76"/>
      <c r="N281" s="15" t="str">
        <f t="shared" si="18"/>
        <v/>
      </c>
      <c r="O281" s="163" t="str">
        <f t="shared" si="19"/>
        <v/>
      </c>
      <c r="P281" s="3"/>
      <c r="Q281" s="16" t="str">
        <f t="shared" si="20"/>
        <v/>
      </c>
      <c r="R281" s="21" t="str">
        <f>IF(D281="","",IF(VLOOKUP(D281,証券コード!$A$2:$C$9160,3,FALSE)="","",VLOOKUP(D281,証券コード!$A$2:$C$9160,3,FALSE)))</f>
        <v/>
      </c>
      <c r="S281" s="21"/>
      <c r="T281" s="3"/>
    </row>
    <row r="282" spans="1:20" x14ac:dyDescent="0.4">
      <c r="A282" s="21"/>
      <c r="B282" s="117"/>
      <c r="C282" s="40"/>
      <c r="D282" s="125"/>
      <c r="E282" s="23" t="str">
        <f>IFERROR(VLOOKUP(D282,証券コード!$A$2:$B$9160,2,FALSE),"")</f>
        <v/>
      </c>
      <c r="F282" s="76"/>
      <c r="G282" s="29"/>
      <c r="H282" s="33" t="str">
        <f t="shared" si="17"/>
        <v/>
      </c>
      <c r="I282" s="36"/>
      <c r="J282" s="44"/>
      <c r="K282" s="45"/>
      <c r="L282" s="40"/>
      <c r="M282" s="76"/>
      <c r="N282" s="15" t="str">
        <f t="shared" si="18"/>
        <v/>
      </c>
      <c r="O282" s="163" t="str">
        <f t="shared" si="19"/>
        <v/>
      </c>
      <c r="P282" s="3"/>
      <c r="Q282" s="16" t="str">
        <f t="shared" si="20"/>
        <v/>
      </c>
      <c r="R282" s="21" t="str">
        <f>IF(D282="","",IF(VLOOKUP(D282,証券コード!$A$2:$C$9160,3,FALSE)="","",VLOOKUP(D282,証券コード!$A$2:$C$9160,3,FALSE)))</f>
        <v/>
      </c>
      <c r="S282" s="21"/>
      <c r="T282" s="3"/>
    </row>
    <row r="283" spans="1:20" x14ac:dyDescent="0.4">
      <c r="A283" s="21"/>
      <c r="B283" s="117"/>
      <c r="C283" s="40"/>
      <c r="D283" s="125"/>
      <c r="E283" s="23" t="str">
        <f>IFERROR(VLOOKUP(D283,証券コード!$A$2:$B$9160,2,FALSE),"")</f>
        <v/>
      </c>
      <c r="F283" s="76"/>
      <c r="G283" s="29"/>
      <c r="H283" s="33" t="str">
        <f t="shared" si="17"/>
        <v/>
      </c>
      <c r="I283" s="36"/>
      <c r="J283" s="44"/>
      <c r="K283" s="45"/>
      <c r="L283" s="40"/>
      <c r="M283" s="76"/>
      <c r="N283" s="15" t="str">
        <f t="shared" si="18"/>
        <v/>
      </c>
      <c r="O283" s="163" t="str">
        <f t="shared" si="19"/>
        <v/>
      </c>
      <c r="P283" s="3"/>
      <c r="Q283" s="16" t="str">
        <f t="shared" si="20"/>
        <v/>
      </c>
      <c r="R283" s="21" t="str">
        <f>IF(D283="","",IF(VLOOKUP(D283,証券コード!$A$2:$C$9160,3,FALSE)="","",VLOOKUP(D283,証券コード!$A$2:$C$9160,3,FALSE)))</f>
        <v/>
      </c>
      <c r="S283" s="21"/>
      <c r="T283" s="3"/>
    </row>
    <row r="284" spans="1:20" x14ac:dyDescent="0.4">
      <c r="A284" s="21"/>
      <c r="B284" s="117"/>
      <c r="C284" s="40"/>
      <c r="D284" s="125"/>
      <c r="E284" s="23" t="str">
        <f>IFERROR(VLOOKUP(D284,証券コード!$A$2:$B$9160,2,FALSE),"")</f>
        <v/>
      </c>
      <c r="F284" s="76"/>
      <c r="G284" s="29"/>
      <c r="H284" s="33" t="str">
        <f t="shared" si="17"/>
        <v/>
      </c>
      <c r="I284" s="36"/>
      <c r="J284" s="44"/>
      <c r="K284" s="45"/>
      <c r="L284" s="40"/>
      <c r="M284" s="76"/>
      <c r="N284" s="15" t="str">
        <f t="shared" si="18"/>
        <v/>
      </c>
      <c r="O284" s="163" t="str">
        <f t="shared" si="19"/>
        <v/>
      </c>
      <c r="P284" s="3"/>
      <c r="Q284" s="16" t="str">
        <f t="shared" si="20"/>
        <v/>
      </c>
      <c r="R284" s="21" t="str">
        <f>IF(D284="","",IF(VLOOKUP(D284,証券コード!$A$2:$C$9160,3,FALSE)="","",VLOOKUP(D284,証券コード!$A$2:$C$9160,3,FALSE)))</f>
        <v/>
      </c>
      <c r="S284" s="21"/>
      <c r="T284" s="3"/>
    </row>
    <row r="285" spans="1:20" x14ac:dyDescent="0.4">
      <c r="A285" s="21"/>
      <c r="B285" s="117"/>
      <c r="C285" s="40"/>
      <c r="D285" s="125"/>
      <c r="E285" s="23" t="str">
        <f>IFERROR(VLOOKUP(D285,証券コード!$A$2:$B$9160,2,FALSE),"")</f>
        <v/>
      </c>
      <c r="F285" s="76"/>
      <c r="G285" s="29"/>
      <c r="H285" s="33" t="str">
        <f t="shared" si="17"/>
        <v/>
      </c>
      <c r="I285" s="36"/>
      <c r="J285" s="44"/>
      <c r="K285" s="45"/>
      <c r="L285" s="40"/>
      <c r="M285" s="76"/>
      <c r="N285" s="15" t="str">
        <f t="shared" si="18"/>
        <v/>
      </c>
      <c r="O285" s="163" t="str">
        <f t="shared" si="19"/>
        <v/>
      </c>
      <c r="P285" s="3"/>
      <c r="Q285" s="16" t="str">
        <f t="shared" si="20"/>
        <v/>
      </c>
      <c r="R285" s="21" t="str">
        <f>IF(D285="","",IF(VLOOKUP(D285,証券コード!$A$2:$C$9160,3,FALSE)="","",VLOOKUP(D285,証券コード!$A$2:$C$9160,3,FALSE)))</f>
        <v/>
      </c>
      <c r="S285" s="21"/>
      <c r="T285" s="3"/>
    </row>
    <row r="286" spans="1:20" x14ac:dyDescent="0.4">
      <c r="A286" s="21"/>
      <c r="B286" s="117"/>
      <c r="C286" s="40"/>
      <c r="D286" s="125"/>
      <c r="E286" s="23" t="str">
        <f>IFERROR(VLOOKUP(D286,証券コード!$A$2:$B$9160,2,FALSE),"")</f>
        <v/>
      </c>
      <c r="F286" s="76"/>
      <c r="G286" s="29"/>
      <c r="H286" s="33" t="str">
        <f t="shared" si="17"/>
        <v/>
      </c>
      <c r="I286" s="36"/>
      <c r="J286" s="44"/>
      <c r="K286" s="45"/>
      <c r="L286" s="40"/>
      <c r="M286" s="76"/>
      <c r="N286" s="15" t="str">
        <f t="shared" si="18"/>
        <v/>
      </c>
      <c r="O286" s="163" t="str">
        <f t="shared" si="19"/>
        <v/>
      </c>
      <c r="P286" s="3"/>
      <c r="Q286" s="16" t="str">
        <f t="shared" si="20"/>
        <v/>
      </c>
      <c r="R286" s="21" t="str">
        <f>IF(D286="","",IF(VLOOKUP(D286,証券コード!$A$2:$C$9160,3,FALSE)="","",VLOOKUP(D286,証券コード!$A$2:$C$9160,3,FALSE)))</f>
        <v/>
      </c>
      <c r="S286" s="21"/>
      <c r="T286" s="3"/>
    </row>
    <row r="287" spans="1:20" x14ac:dyDescent="0.4">
      <c r="A287" s="21"/>
      <c r="B287" s="117"/>
      <c r="C287" s="40"/>
      <c r="D287" s="125"/>
      <c r="E287" s="23" t="str">
        <f>IFERROR(VLOOKUP(D287,証券コード!$A$2:$B$9160,2,FALSE),"")</f>
        <v/>
      </c>
      <c r="F287" s="76"/>
      <c r="G287" s="29"/>
      <c r="H287" s="33" t="str">
        <f t="shared" si="17"/>
        <v/>
      </c>
      <c r="I287" s="36"/>
      <c r="J287" s="44"/>
      <c r="K287" s="45"/>
      <c r="L287" s="40"/>
      <c r="M287" s="76"/>
      <c r="N287" s="15" t="str">
        <f t="shared" si="18"/>
        <v/>
      </c>
      <c r="O287" s="163" t="str">
        <f t="shared" si="19"/>
        <v/>
      </c>
      <c r="P287" s="3"/>
      <c r="Q287" s="16" t="str">
        <f t="shared" si="20"/>
        <v/>
      </c>
      <c r="R287" s="21" t="str">
        <f>IF(D287="","",IF(VLOOKUP(D287,証券コード!$A$2:$C$9160,3,FALSE)="","",VLOOKUP(D287,証券コード!$A$2:$C$9160,3,FALSE)))</f>
        <v/>
      </c>
      <c r="S287" s="21"/>
      <c r="T287" s="3"/>
    </row>
    <row r="288" spans="1:20" x14ac:dyDescent="0.4">
      <c r="A288" s="21"/>
      <c r="B288" s="117"/>
      <c r="C288" s="40"/>
      <c r="D288" s="125"/>
      <c r="E288" s="23" t="str">
        <f>IFERROR(VLOOKUP(D288,証券コード!$A$2:$B$9160,2,FALSE),"")</f>
        <v/>
      </c>
      <c r="F288" s="76"/>
      <c r="G288" s="29"/>
      <c r="H288" s="33" t="str">
        <f t="shared" si="17"/>
        <v/>
      </c>
      <c r="I288" s="36"/>
      <c r="J288" s="44"/>
      <c r="K288" s="45"/>
      <c r="L288" s="40"/>
      <c r="M288" s="76"/>
      <c r="N288" s="15" t="str">
        <f t="shared" si="18"/>
        <v/>
      </c>
      <c r="O288" s="163" t="str">
        <f t="shared" si="19"/>
        <v/>
      </c>
      <c r="P288" s="3"/>
      <c r="Q288" s="16" t="str">
        <f t="shared" si="20"/>
        <v/>
      </c>
      <c r="R288" s="21" t="str">
        <f>IF(D288="","",IF(VLOOKUP(D288,証券コード!$A$2:$C$9160,3,FALSE)="","",VLOOKUP(D288,証券コード!$A$2:$C$9160,3,FALSE)))</f>
        <v/>
      </c>
      <c r="S288" s="21"/>
      <c r="T288" s="3"/>
    </row>
    <row r="289" spans="1:20" x14ac:dyDescent="0.4">
      <c r="A289" s="21"/>
      <c r="B289" s="117"/>
      <c r="C289" s="40"/>
      <c r="D289" s="125"/>
      <c r="E289" s="23" t="str">
        <f>IFERROR(VLOOKUP(D289,証券コード!$A$2:$B$9160,2,FALSE),"")</f>
        <v/>
      </c>
      <c r="F289" s="76"/>
      <c r="G289" s="29"/>
      <c r="H289" s="33" t="str">
        <f t="shared" ref="H289:H352" si="21">IF(F289="","",F289*G289)</f>
        <v/>
      </c>
      <c r="I289" s="36"/>
      <c r="J289" s="44"/>
      <c r="K289" s="45"/>
      <c r="L289" s="40"/>
      <c r="M289" s="76"/>
      <c r="N289" s="15" t="str">
        <f t="shared" si="18"/>
        <v/>
      </c>
      <c r="O289" s="163" t="str">
        <f t="shared" si="19"/>
        <v/>
      </c>
      <c r="P289" s="3"/>
      <c r="Q289" s="16" t="str">
        <f t="shared" si="20"/>
        <v/>
      </c>
      <c r="R289" s="21" t="str">
        <f>IF(D289="","",IF(VLOOKUP(D289,証券コード!$A$2:$C$9160,3,FALSE)="","",VLOOKUP(D289,証券コード!$A$2:$C$9160,3,FALSE)))</f>
        <v/>
      </c>
      <c r="S289" s="21"/>
      <c r="T289" s="3"/>
    </row>
    <row r="290" spans="1:20" x14ac:dyDescent="0.4">
      <c r="A290" s="21"/>
      <c r="B290" s="117"/>
      <c r="C290" s="40"/>
      <c r="D290" s="125"/>
      <c r="E290" s="23" t="str">
        <f>IFERROR(VLOOKUP(D290,証券コード!$A$2:$B$9160,2,FALSE),"")</f>
        <v/>
      </c>
      <c r="F290" s="76"/>
      <c r="G290" s="29"/>
      <c r="H290" s="33" t="str">
        <f t="shared" si="21"/>
        <v/>
      </c>
      <c r="I290" s="36"/>
      <c r="J290" s="44"/>
      <c r="K290" s="45"/>
      <c r="L290" s="40"/>
      <c r="M290" s="76"/>
      <c r="N290" s="15" t="str">
        <f t="shared" si="18"/>
        <v/>
      </c>
      <c r="O290" s="163" t="str">
        <f t="shared" si="19"/>
        <v/>
      </c>
      <c r="P290" s="3"/>
      <c r="Q290" s="16" t="str">
        <f t="shared" si="20"/>
        <v/>
      </c>
      <c r="R290" s="21" t="str">
        <f>IF(D290="","",IF(VLOOKUP(D290,証券コード!$A$2:$C$9160,3,FALSE)="","",VLOOKUP(D290,証券コード!$A$2:$C$9160,3,FALSE)))</f>
        <v/>
      </c>
      <c r="S290" s="21"/>
      <c r="T290" s="3"/>
    </row>
    <row r="291" spans="1:20" x14ac:dyDescent="0.4">
      <c r="A291" s="21"/>
      <c r="B291" s="117"/>
      <c r="C291" s="40"/>
      <c r="D291" s="125"/>
      <c r="E291" s="23" t="str">
        <f>IFERROR(VLOOKUP(D291,証券コード!$A$2:$B$9160,2,FALSE),"")</f>
        <v/>
      </c>
      <c r="F291" s="76"/>
      <c r="G291" s="29"/>
      <c r="H291" s="33" t="str">
        <f t="shared" si="21"/>
        <v/>
      </c>
      <c r="I291" s="36"/>
      <c r="J291" s="44"/>
      <c r="K291" s="45"/>
      <c r="L291" s="40"/>
      <c r="M291" s="76"/>
      <c r="N291" s="15" t="str">
        <f t="shared" si="18"/>
        <v/>
      </c>
      <c r="O291" s="163" t="str">
        <f t="shared" si="19"/>
        <v/>
      </c>
      <c r="P291" s="3"/>
      <c r="Q291" s="16" t="str">
        <f t="shared" si="20"/>
        <v/>
      </c>
      <c r="R291" s="21" t="str">
        <f>IF(D291="","",IF(VLOOKUP(D291,証券コード!$A$2:$C$9160,3,FALSE)="","",VLOOKUP(D291,証券コード!$A$2:$C$9160,3,FALSE)))</f>
        <v/>
      </c>
      <c r="S291" s="21"/>
      <c r="T291" s="3"/>
    </row>
    <row r="292" spans="1:20" x14ac:dyDescent="0.4">
      <c r="A292" s="21"/>
      <c r="B292" s="117"/>
      <c r="C292" s="40"/>
      <c r="D292" s="125"/>
      <c r="E292" s="23" t="str">
        <f>IFERROR(VLOOKUP(D292,証券コード!$A$2:$B$9160,2,FALSE),"")</f>
        <v/>
      </c>
      <c r="F292" s="76"/>
      <c r="G292" s="29"/>
      <c r="H292" s="33" t="str">
        <f t="shared" si="21"/>
        <v/>
      </c>
      <c r="I292" s="36"/>
      <c r="J292" s="44"/>
      <c r="K292" s="45"/>
      <c r="L292" s="40"/>
      <c r="M292" s="76"/>
      <c r="N292" s="15" t="str">
        <f t="shared" si="18"/>
        <v/>
      </c>
      <c r="O292" s="163" t="str">
        <f t="shared" si="19"/>
        <v/>
      </c>
      <c r="P292" s="3"/>
      <c r="Q292" s="16" t="str">
        <f t="shared" si="20"/>
        <v/>
      </c>
      <c r="R292" s="21" t="str">
        <f>IF(D292="","",IF(VLOOKUP(D292,証券コード!$A$2:$C$9160,3,FALSE)="","",VLOOKUP(D292,証券コード!$A$2:$C$9160,3,FALSE)))</f>
        <v/>
      </c>
      <c r="S292" s="21"/>
      <c r="T292" s="3"/>
    </row>
    <row r="293" spans="1:20" x14ac:dyDescent="0.4">
      <c r="A293" s="21"/>
      <c r="B293" s="117"/>
      <c r="C293" s="40"/>
      <c r="D293" s="125"/>
      <c r="E293" s="23" t="str">
        <f>IFERROR(VLOOKUP(D293,証券コード!$A$2:$B$9160,2,FALSE),"")</f>
        <v/>
      </c>
      <c r="F293" s="76"/>
      <c r="G293" s="29"/>
      <c r="H293" s="33" t="str">
        <f t="shared" si="21"/>
        <v/>
      </c>
      <c r="I293" s="36"/>
      <c r="J293" s="44"/>
      <c r="K293" s="45"/>
      <c r="L293" s="40"/>
      <c r="M293" s="76"/>
      <c r="N293" s="15" t="str">
        <f t="shared" si="18"/>
        <v/>
      </c>
      <c r="O293" s="163" t="str">
        <f t="shared" si="19"/>
        <v/>
      </c>
      <c r="P293" s="3"/>
      <c r="Q293" s="16" t="str">
        <f t="shared" si="20"/>
        <v/>
      </c>
      <c r="R293" s="21" t="str">
        <f>IF(D293="","",IF(VLOOKUP(D293,証券コード!$A$2:$C$9160,3,FALSE)="","",VLOOKUP(D293,証券コード!$A$2:$C$9160,3,FALSE)))</f>
        <v/>
      </c>
      <c r="S293" s="21"/>
      <c r="T293" s="3"/>
    </row>
    <row r="294" spans="1:20" x14ac:dyDescent="0.4">
      <c r="A294" s="21"/>
      <c r="B294" s="117"/>
      <c r="C294" s="40"/>
      <c r="D294" s="125"/>
      <c r="E294" s="23" t="str">
        <f>IFERROR(VLOOKUP(D294,証券コード!$A$2:$B$9160,2,FALSE),"")</f>
        <v/>
      </c>
      <c r="F294" s="76"/>
      <c r="G294" s="29"/>
      <c r="H294" s="33" t="str">
        <f t="shared" si="21"/>
        <v/>
      </c>
      <c r="I294" s="36"/>
      <c r="J294" s="44"/>
      <c r="K294" s="45"/>
      <c r="L294" s="40"/>
      <c r="M294" s="76"/>
      <c r="N294" s="15" t="str">
        <f t="shared" si="18"/>
        <v/>
      </c>
      <c r="O294" s="163" t="str">
        <f t="shared" si="19"/>
        <v/>
      </c>
      <c r="P294" s="3"/>
      <c r="Q294" s="16" t="str">
        <f t="shared" si="20"/>
        <v/>
      </c>
      <c r="R294" s="21" t="str">
        <f>IF(D294="","",IF(VLOOKUP(D294,証券コード!$A$2:$C$9160,3,FALSE)="","",VLOOKUP(D294,証券コード!$A$2:$C$9160,3,FALSE)))</f>
        <v/>
      </c>
      <c r="S294" s="21"/>
      <c r="T294" s="3"/>
    </row>
    <row r="295" spans="1:20" x14ac:dyDescent="0.4">
      <c r="A295" s="21"/>
      <c r="B295" s="117"/>
      <c r="C295" s="40"/>
      <c r="D295" s="125"/>
      <c r="E295" s="23" t="str">
        <f>IFERROR(VLOOKUP(D295,証券コード!$A$2:$B$9160,2,FALSE),"")</f>
        <v/>
      </c>
      <c r="F295" s="76"/>
      <c r="G295" s="29"/>
      <c r="H295" s="33" t="str">
        <f t="shared" si="21"/>
        <v/>
      </c>
      <c r="I295" s="36"/>
      <c r="J295" s="44"/>
      <c r="K295" s="45"/>
      <c r="L295" s="40"/>
      <c r="M295" s="76"/>
      <c r="N295" s="15" t="str">
        <f t="shared" si="18"/>
        <v/>
      </c>
      <c r="O295" s="163" t="str">
        <f t="shared" si="19"/>
        <v/>
      </c>
      <c r="P295" s="3"/>
      <c r="Q295" s="16" t="str">
        <f t="shared" si="20"/>
        <v/>
      </c>
      <c r="R295" s="21" t="str">
        <f>IF(D295="","",IF(VLOOKUP(D295,証券コード!$A$2:$C$9160,3,FALSE)="","",VLOOKUP(D295,証券コード!$A$2:$C$9160,3,FALSE)))</f>
        <v/>
      </c>
      <c r="S295" s="21"/>
      <c r="T295" s="3"/>
    </row>
    <row r="296" spans="1:20" x14ac:dyDescent="0.4">
      <c r="A296" s="21"/>
      <c r="B296" s="117"/>
      <c r="C296" s="40"/>
      <c r="D296" s="125"/>
      <c r="E296" s="23" t="str">
        <f>IFERROR(VLOOKUP(D296,証券コード!$A$2:$B$9160,2,FALSE),"")</f>
        <v/>
      </c>
      <c r="F296" s="76"/>
      <c r="G296" s="29"/>
      <c r="H296" s="33" t="str">
        <f t="shared" si="21"/>
        <v/>
      </c>
      <c r="I296" s="36"/>
      <c r="J296" s="44"/>
      <c r="K296" s="45"/>
      <c r="L296" s="40"/>
      <c r="M296" s="76"/>
      <c r="N296" s="15" t="str">
        <f t="shared" si="18"/>
        <v/>
      </c>
      <c r="O296" s="163" t="str">
        <f t="shared" si="19"/>
        <v/>
      </c>
      <c r="P296" s="3"/>
      <c r="Q296" s="16" t="str">
        <f t="shared" si="20"/>
        <v/>
      </c>
      <c r="R296" s="21" t="str">
        <f>IF(D296="","",IF(VLOOKUP(D296,証券コード!$A$2:$C$9160,3,FALSE)="","",VLOOKUP(D296,証券コード!$A$2:$C$9160,3,FALSE)))</f>
        <v/>
      </c>
      <c r="S296" s="21"/>
      <c r="T296" s="3"/>
    </row>
    <row r="297" spans="1:20" x14ac:dyDescent="0.4">
      <c r="A297" s="21"/>
      <c r="B297" s="117"/>
      <c r="C297" s="40"/>
      <c r="D297" s="125"/>
      <c r="E297" s="23" t="str">
        <f>IFERROR(VLOOKUP(D297,証券コード!$A$2:$B$9160,2,FALSE),"")</f>
        <v/>
      </c>
      <c r="F297" s="76"/>
      <c r="G297" s="29"/>
      <c r="H297" s="33" t="str">
        <f t="shared" si="21"/>
        <v/>
      </c>
      <c r="I297" s="36"/>
      <c r="J297" s="44"/>
      <c r="K297" s="45"/>
      <c r="L297" s="40"/>
      <c r="M297" s="76"/>
      <c r="N297" s="15" t="str">
        <f t="shared" si="18"/>
        <v/>
      </c>
      <c r="O297" s="163" t="str">
        <f t="shared" si="19"/>
        <v/>
      </c>
      <c r="P297" s="3"/>
      <c r="Q297" s="16" t="str">
        <f t="shared" si="20"/>
        <v/>
      </c>
      <c r="R297" s="21" t="str">
        <f>IF(D297="","",IF(VLOOKUP(D297,証券コード!$A$2:$C$9160,3,FALSE)="","",VLOOKUP(D297,証券コード!$A$2:$C$9160,3,FALSE)))</f>
        <v/>
      </c>
      <c r="S297" s="21"/>
      <c r="T297" s="3"/>
    </row>
    <row r="298" spans="1:20" x14ac:dyDescent="0.4">
      <c r="A298" s="21"/>
      <c r="B298" s="117"/>
      <c r="C298" s="40"/>
      <c r="D298" s="125"/>
      <c r="E298" s="23" t="str">
        <f>IFERROR(VLOOKUP(D298,証券コード!$A$2:$B$9160,2,FALSE),"")</f>
        <v/>
      </c>
      <c r="F298" s="76"/>
      <c r="G298" s="29"/>
      <c r="H298" s="33" t="str">
        <f t="shared" si="21"/>
        <v/>
      </c>
      <c r="I298" s="36"/>
      <c r="J298" s="44"/>
      <c r="K298" s="45"/>
      <c r="L298" s="40"/>
      <c r="M298" s="76"/>
      <c r="N298" s="15" t="str">
        <f t="shared" si="18"/>
        <v/>
      </c>
      <c r="O298" s="163" t="str">
        <f t="shared" si="19"/>
        <v/>
      </c>
      <c r="P298" s="3"/>
      <c r="Q298" s="16" t="str">
        <f t="shared" si="20"/>
        <v/>
      </c>
      <c r="R298" s="21" t="str">
        <f>IF(D298="","",IF(VLOOKUP(D298,証券コード!$A$2:$C$9160,3,FALSE)="","",VLOOKUP(D298,証券コード!$A$2:$C$9160,3,FALSE)))</f>
        <v/>
      </c>
      <c r="S298" s="21"/>
      <c r="T298" s="3"/>
    </row>
    <row r="299" spans="1:20" x14ac:dyDescent="0.4">
      <c r="A299" s="21"/>
      <c r="B299" s="117"/>
      <c r="C299" s="40"/>
      <c r="D299" s="125"/>
      <c r="E299" s="23" t="str">
        <f>IFERROR(VLOOKUP(D299,証券コード!$A$2:$B$9160,2,FALSE),"")</f>
        <v/>
      </c>
      <c r="F299" s="76"/>
      <c r="G299" s="29"/>
      <c r="H299" s="33" t="str">
        <f t="shared" si="21"/>
        <v/>
      </c>
      <c r="I299" s="36"/>
      <c r="J299" s="44"/>
      <c r="K299" s="45"/>
      <c r="L299" s="40"/>
      <c r="M299" s="76"/>
      <c r="N299" s="15" t="str">
        <f t="shared" si="18"/>
        <v/>
      </c>
      <c r="O299" s="163" t="str">
        <f t="shared" si="19"/>
        <v/>
      </c>
      <c r="P299" s="3"/>
      <c r="Q299" s="16" t="str">
        <f t="shared" si="20"/>
        <v/>
      </c>
      <c r="R299" s="21" t="str">
        <f>IF(D299="","",IF(VLOOKUP(D299,証券コード!$A$2:$C$9160,3,FALSE)="","",VLOOKUP(D299,証券コード!$A$2:$C$9160,3,FALSE)))</f>
        <v/>
      </c>
      <c r="S299" s="21"/>
      <c r="T299" s="3"/>
    </row>
    <row r="300" spans="1:20" x14ac:dyDescent="0.4">
      <c r="A300" s="21"/>
      <c r="B300" s="117"/>
      <c r="C300" s="40"/>
      <c r="D300" s="125"/>
      <c r="E300" s="23" t="str">
        <f>IFERROR(VLOOKUP(D300,証券コード!$A$2:$B$9160,2,FALSE),"")</f>
        <v/>
      </c>
      <c r="F300" s="76"/>
      <c r="G300" s="29"/>
      <c r="H300" s="33" t="str">
        <f t="shared" si="21"/>
        <v/>
      </c>
      <c r="I300" s="36"/>
      <c r="J300" s="44"/>
      <c r="K300" s="45"/>
      <c r="L300" s="40"/>
      <c r="M300" s="76"/>
      <c r="N300" s="15" t="str">
        <f t="shared" si="18"/>
        <v/>
      </c>
      <c r="O300" s="163" t="str">
        <f t="shared" si="19"/>
        <v/>
      </c>
      <c r="P300" s="3"/>
      <c r="Q300" s="16" t="str">
        <f t="shared" si="20"/>
        <v/>
      </c>
      <c r="R300" s="21" t="str">
        <f>IF(D300="","",IF(VLOOKUP(D300,証券コード!$A$2:$C$9160,3,FALSE)="","",VLOOKUP(D300,証券コード!$A$2:$C$9160,3,FALSE)))</f>
        <v/>
      </c>
      <c r="S300" s="21"/>
      <c r="T300" s="3"/>
    </row>
    <row r="301" spans="1:20" x14ac:dyDescent="0.4">
      <c r="A301" s="21"/>
      <c r="B301" s="117"/>
      <c r="C301" s="40"/>
      <c r="D301" s="125"/>
      <c r="E301" s="23" t="str">
        <f>IFERROR(VLOOKUP(D301,証券コード!$A$2:$B$9160,2,FALSE),"")</f>
        <v/>
      </c>
      <c r="F301" s="76"/>
      <c r="G301" s="29"/>
      <c r="H301" s="33" t="str">
        <f t="shared" si="21"/>
        <v/>
      </c>
      <c r="I301" s="36"/>
      <c r="J301" s="44"/>
      <c r="K301" s="45"/>
      <c r="L301" s="40"/>
      <c r="M301" s="76"/>
      <c r="N301" s="15" t="str">
        <f t="shared" si="18"/>
        <v/>
      </c>
      <c r="O301" s="163" t="str">
        <f t="shared" si="19"/>
        <v/>
      </c>
      <c r="P301" s="3"/>
      <c r="Q301" s="16" t="str">
        <f t="shared" si="20"/>
        <v/>
      </c>
      <c r="R301" s="21" t="str">
        <f>IF(D301="","",IF(VLOOKUP(D301,証券コード!$A$2:$C$9160,3,FALSE)="","",VLOOKUP(D301,証券コード!$A$2:$C$9160,3,FALSE)))</f>
        <v/>
      </c>
      <c r="S301" s="21"/>
      <c r="T301" s="3"/>
    </row>
    <row r="302" spans="1:20" x14ac:dyDescent="0.4">
      <c r="A302" s="21"/>
      <c r="B302" s="117"/>
      <c r="C302" s="40"/>
      <c r="D302" s="125"/>
      <c r="E302" s="23" t="str">
        <f>IFERROR(VLOOKUP(D302,証券コード!$A$2:$B$9160,2,FALSE),"")</f>
        <v/>
      </c>
      <c r="F302" s="76"/>
      <c r="G302" s="29"/>
      <c r="H302" s="33" t="str">
        <f t="shared" si="21"/>
        <v/>
      </c>
      <c r="I302" s="36"/>
      <c r="J302" s="44"/>
      <c r="K302" s="45"/>
      <c r="L302" s="40"/>
      <c r="M302" s="76"/>
      <c r="N302" s="15" t="str">
        <f t="shared" si="18"/>
        <v/>
      </c>
      <c r="O302" s="163" t="str">
        <f t="shared" si="19"/>
        <v/>
      </c>
      <c r="P302" s="3"/>
      <c r="Q302" s="16" t="str">
        <f t="shared" si="20"/>
        <v/>
      </c>
      <c r="R302" s="21" t="str">
        <f>IF(D302="","",IF(VLOOKUP(D302,証券コード!$A$2:$C$9160,3,FALSE)="","",VLOOKUP(D302,証券コード!$A$2:$C$9160,3,FALSE)))</f>
        <v/>
      </c>
      <c r="S302" s="21"/>
      <c r="T302" s="3"/>
    </row>
    <row r="303" spans="1:20" x14ac:dyDescent="0.4">
      <c r="A303" s="21"/>
      <c r="B303" s="117"/>
      <c r="C303" s="40"/>
      <c r="D303" s="125"/>
      <c r="E303" s="23" t="str">
        <f>IFERROR(VLOOKUP(D303,証券コード!$A$2:$B$9160,2,FALSE),"")</f>
        <v/>
      </c>
      <c r="F303" s="76"/>
      <c r="G303" s="29"/>
      <c r="H303" s="33" t="str">
        <f t="shared" si="21"/>
        <v/>
      </c>
      <c r="I303" s="36"/>
      <c r="J303" s="44"/>
      <c r="K303" s="45"/>
      <c r="L303" s="40"/>
      <c r="M303" s="76"/>
      <c r="N303" s="15" t="str">
        <f t="shared" si="18"/>
        <v/>
      </c>
      <c r="O303" s="163" t="str">
        <f t="shared" si="19"/>
        <v/>
      </c>
      <c r="P303" s="3"/>
      <c r="Q303" s="16" t="str">
        <f t="shared" si="20"/>
        <v/>
      </c>
      <c r="R303" s="21" t="str">
        <f>IF(D303="","",IF(VLOOKUP(D303,証券コード!$A$2:$C$9160,3,FALSE)="","",VLOOKUP(D303,証券コード!$A$2:$C$9160,3,FALSE)))</f>
        <v/>
      </c>
      <c r="S303" s="21"/>
      <c r="T303" s="3"/>
    </row>
    <row r="304" spans="1:20" x14ac:dyDescent="0.4">
      <c r="A304" s="21"/>
      <c r="B304" s="117"/>
      <c r="C304" s="40"/>
      <c r="D304" s="125"/>
      <c r="E304" s="23" t="str">
        <f>IFERROR(VLOOKUP(D304,証券コード!$A$2:$B$9160,2,FALSE),"")</f>
        <v/>
      </c>
      <c r="F304" s="76"/>
      <c r="G304" s="29"/>
      <c r="H304" s="33" t="str">
        <f t="shared" si="21"/>
        <v/>
      </c>
      <c r="I304" s="36"/>
      <c r="J304" s="44"/>
      <c r="K304" s="45"/>
      <c r="L304" s="40"/>
      <c r="M304" s="76"/>
      <c r="N304" s="15" t="str">
        <f t="shared" si="18"/>
        <v/>
      </c>
      <c r="O304" s="163" t="str">
        <f t="shared" si="19"/>
        <v/>
      </c>
      <c r="P304" s="3"/>
      <c r="Q304" s="16" t="str">
        <f t="shared" si="20"/>
        <v/>
      </c>
      <c r="R304" s="21" t="str">
        <f>IF(D304="","",IF(VLOOKUP(D304,証券コード!$A$2:$C$9160,3,FALSE)="","",VLOOKUP(D304,証券コード!$A$2:$C$9160,3,FALSE)))</f>
        <v/>
      </c>
      <c r="S304" s="21"/>
      <c r="T304" s="3"/>
    </row>
    <row r="305" spans="1:20" x14ac:dyDescent="0.4">
      <c r="A305" s="21"/>
      <c r="B305" s="117"/>
      <c r="C305" s="40"/>
      <c r="D305" s="125"/>
      <c r="E305" s="23" t="str">
        <f>IFERROR(VLOOKUP(D305,証券コード!$A$2:$B$9160,2,FALSE),"")</f>
        <v/>
      </c>
      <c r="F305" s="76"/>
      <c r="G305" s="29"/>
      <c r="H305" s="33" t="str">
        <f t="shared" si="21"/>
        <v/>
      </c>
      <c r="I305" s="36"/>
      <c r="J305" s="44"/>
      <c r="K305" s="45"/>
      <c r="L305" s="40"/>
      <c r="M305" s="76"/>
      <c r="N305" s="15" t="str">
        <f t="shared" si="18"/>
        <v/>
      </c>
      <c r="O305" s="163" t="str">
        <f t="shared" si="19"/>
        <v/>
      </c>
      <c r="P305" s="3"/>
      <c r="Q305" s="16" t="str">
        <f t="shared" si="20"/>
        <v/>
      </c>
      <c r="R305" s="21" t="str">
        <f>IF(D305="","",IF(VLOOKUP(D305,証券コード!$A$2:$C$9160,3,FALSE)="","",VLOOKUP(D305,証券コード!$A$2:$C$9160,3,FALSE)))</f>
        <v/>
      </c>
      <c r="S305" s="21"/>
      <c r="T305" s="3"/>
    </row>
    <row r="306" spans="1:20" x14ac:dyDescent="0.4">
      <c r="A306" s="21"/>
      <c r="B306" s="117"/>
      <c r="C306" s="40"/>
      <c r="D306" s="125"/>
      <c r="E306" s="23" t="str">
        <f>IFERROR(VLOOKUP(D306,証券コード!$A$2:$B$9160,2,FALSE),"")</f>
        <v/>
      </c>
      <c r="F306" s="76"/>
      <c r="G306" s="29"/>
      <c r="H306" s="33" t="str">
        <f t="shared" si="21"/>
        <v/>
      </c>
      <c r="I306" s="36"/>
      <c r="J306" s="44"/>
      <c r="K306" s="45"/>
      <c r="L306" s="40"/>
      <c r="M306" s="76"/>
      <c r="N306" s="15" t="str">
        <f t="shared" si="18"/>
        <v/>
      </c>
      <c r="O306" s="163" t="str">
        <f t="shared" si="19"/>
        <v/>
      </c>
      <c r="P306" s="3"/>
      <c r="Q306" s="16" t="str">
        <f t="shared" si="20"/>
        <v/>
      </c>
      <c r="R306" s="21" t="str">
        <f>IF(D306="","",IF(VLOOKUP(D306,証券コード!$A$2:$C$9160,3,FALSE)="","",VLOOKUP(D306,証券コード!$A$2:$C$9160,3,FALSE)))</f>
        <v/>
      </c>
      <c r="S306" s="21"/>
      <c r="T306" s="3"/>
    </row>
    <row r="307" spans="1:20" x14ac:dyDescent="0.4">
      <c r="A307" s="21"/>
      <c r="B307" s="117"/>
      <c r="C307" s="40"/>
      <c r="D307" s="125"/>
      <c r="E307" s="23" t="str">
        <f>IFERROR(VLOOKUP(D307,証券コード!$A$2:$B$9160,2,FALSE),"")</f>
        <v/>
      </c>
      <c r="F307" s="76"/>
      <c r="G307" s="29"/>
      <c r="H307" s="33" t="str">
        <f t="shared" si="21"/>
        <v/>
      </c>
      <c r="I307" s="36"/>
      <c r="J307" s="44"/>
      <c r="K307" s="45"/>
      <c r="L307" s="40"/>
      <c r="M307" s="76"/>
      <c r="N307" s="15" t="str">
        <f t="shared" si="18"/>
        <v/>
      </c>
      <c r="O307" s="163" t="str">
        <f t="shared" si="19"/>
        <v/>
      </c>
      <c r="P307" s="3"/>
      <c r="Q307" s="16" t="str">
        <f t="shared" si="20"/>
        <v/>
      </c>
      <c r="R307" s="21" t="str">
        <f>IF(D307="","",IF(VLOOKUP(D307,証券コード!$A$2:$C$9160,3,FALSE)="","",VLOOKUP(D307,証券コード!$A$2:$C$9160,3,FALSE)))</f>
        <v/>
      </c>
      <c r="S307" s="21"/>
      <c r="T307" s="3"/>
    </row>
    <row r="308" spans="1:20" x14ac:dyDescent="0.4">
      <c r="A308" s="21"/>
      <c r="B308" s="117"/>
      <c r="C308" s="40"/>
      <c r="D308" s="125"/>
      <c r="E308" s="23" t="str">
        <f>IFERROR(VLOOKUP(D308,証券コード!$A$2:$B$9160,2,FALSE),"")</f>
        <v/>
      </c>
      <c r="F308" s="76"/>
      <c r="G308" s="29"/>
      <c r="H308" s="33" t="str">
        <f t="shared" si="21"/>
        <v/>
      </c>
      <c r="I308" s="36"/>
      <c r="J308" s="44"/>
      <c r="K308" s="45"/>
      <c r="L308" s="40"/>
      <c r="M308" s="76"/>
      <c r="N308" s="15" t="str">
        <f t="shared" si="18"/>
        <v/>
      </c>
      <c r="O308" s="163" t="str">
        <f t="shared" si="19"/>
        <v/>
      </c>
      <c r="P308" s="3"/>
      <c r="Q308" s="16" t="str">
        <f t="shared" si="20"/>
        <v/>
      </c>
      <c r="R308" s="21" t="str">
        <f>IF(D308="","",IF(VLOOKUP(D308,証券コード!$A$2:$C$9160,3,FALSE)="","",VLOOKUP(D308,証券コード!$A$2:$C$9160,3,FALSE)))</f>
        <v/>
      </c>
      <c r="S308" s="21"/>
      <c r="T308" s="3"/>
    </row>
    <row r="309" spans="1:20" x14ac:dyDescent="0.4">
      <c r="A309" s="21"/>
      <c r="B309" s="117"/>
      <c r="C309" s="40"/>
      <c r="D309" s="125"/>
      <c r="E309" s="23" t="str">
        <f>IFERROR(VLOOKUP(D309,証券コード!$A$2:$B$9160,2,FALSE),"")</f>
        <v/>
      </c>
      <c r="F309" s="76"/>
      <c r="G309" s="29"/>
      <c r="H309" s="33" t="str">
        <f t="shared" si="21"/>
        <v/>
      </c>
      <c r="I309" s="36"/>
      <c r="J309" s="44"/>
      <c r="K309" s="45"/>
      <c r="L309" s="40"/>
      <c r="M309" s="76"/>
      <c r="N309" s="15" t="str">
        <f t="shared" si="18"/>
        <v/>
      </c>
      <c r="O309" s="163" t="str">
        <f t="shared" si="19"/>
        <v/>
      </c>
      <c r="P309" s="3"/>
      <c r="Q309" s="16" t="str">
        <f t="shared" si="20"/>
        <v/>
      </c>
      <c r="R309" s="21" t="str">
        <f>IF(D309="","",IF(VLOOKUP(D309,証券コード!$A$2:$C$9160,3,FALSE)="","",VLOOKUP(D309,証券コード!$A$2:$C$9160,3,FALSE)))</f>
        <v/>
      </c>
      <c r="S309" s="21"/>
      <c r="T309" s="3"/>
    </row>
    <row r="310" spans="1:20" x14ac:dyDescent="0.4">
      <c r="A310" s="21"/>
      <c r="B310" s="117"/>
      <c r="C310" s="40"/>
      <c r="D310" s="125"/>
      <c r="E310" s="23" t="str">
        <f>IFERROR(VLOOKUP(D310,証券コード!$A$2:$B$9160,2,FALSE),"")</f>
        <v/>
      </c>
      <c r="F310" s="76"/>
      <c r="G310" s="29"/>
      <c r="H310" s="33" t="str">
        <f t="shared" si="21"/>
        <v/>
      </c>
      <c r="I310" s="36"/>
      <c r="J310" s="44"/>
      <c r="K310" s="45"/>
      <c r="L310" s="40"/>
      <c r="M310" s="76"/>
      <c r="N310" s="15" t="str">
        <f t="shared" si="18"/>
        <v/>
      </c>
      <c r="O310" s="163" t="str">
        <f t="shared" si="19"/>
        <v/>
      </c>
      <c r="P310" s="3"/>
      <c r="Q310" s="16" t="str">
        <f t="shared" si="20"/>
        <v/>
      </c>
      <c r="R310" s="21" t="str">
        <f>IF(D310="","",IF(VLOOKUP(D310,証券コード!$A$2:$C$9160,3,FALSE)="","",VLOOKUP(D310,証券コード!$A$2:$C$9160,3,FALSE)))</f>
        <v/>
      </c>
      <c r="S310" s="21"/>
      <c r="T310" s="3"/>
    </row>
    <row r="311" spans="1:20" x14ac:dyDescent="0.4">
      <c r="A311" s="21"/>
      <c r="B311" s="117"/>
      <c r="C311" s="40"/>
      <c r="D311" s="125"/>
      <c r="E311" s="23" t="str">
        <f>IFERROR(VLOOKUP(D311,証券コード!$A$2:$B$9160,2,FALSE),"")</f>
        <v/>
      </c>
      <c r="F311" s="76"/>
      <c r="G311" s="29"/>
      <c r="H311" s="33" t="str">
        <f t="shared" si="21"/>
        <v/>
      </c>
      <c r="I311" s="36"/>
      <c r="J311" s="44"/>
      <c r="K311" s="45"/>
      <c r="L311" s="40"/>
      <c r="M311" s="76"/>
      <c r="N311" s="15" t="str">
        <f t="shared" si="18"/>
        <v/>
      </c>
      <c r="O311" s="163" t="str">
        <f t="shared" si="19"/>
        <v/>
      </c>
      <c r="P311" s="3"/>
      <c r="Q311" s="16" t="str">
        <f t="shared" si="20"/>
        <v/>
      </c>
      <c r="R311" s="21" t="str">
        <f>IF(D311="","",IF(VLOOKUP(D311,証券コード!$A$2:$C$9160,3,FALSE)="","",VLOOKUP(D311,証券コード!$A$2:$C$9160,3,FALSE)))</f>
        <v/>
      </c>
      <c r="S311" s="21"/>
      <c r="T311" s="3"/>
    </row>
    <row r="312" spans="1:20" x14ac:dyDescent="0.4">
      <c r="A312" s="21"/>
      <c r="B312" s="117"/>
      <c r="C312" s="40"/>
      <c r="D312" s="125"/>
      <c r="E312" s="23" t="str">
        <f>IFERROR(VLOOKUP(D312,証券コード!$A$2:$B$9160,2,FALSE),"")</f>
        <v/>
      </c>
      <c r="F312" s="76"/>
      <c r="G312" s="29"/>
      <c r="H312" s="33" t="str">
        <f t="shared" si="21"/>
        <v/>
      </c>
      <c r="I312" s="36"/>
      <c r="J312" s="44"/>
      <c r="K312" s="45"/>
      <c r="L312" s="40"/>
      <c r="M312" s="76"/>
      <c r="N312" s="15" t="str">
        <f t="shared" si="18"/>
        <v/>
      </c>
      <c r="O312" s="163" t="str">
        <f t="shared" si="19"/>
        <v/>
      </c>
      <c r="P312" s="3"/>
      <c r="Q312" s="16" t="str">
        <f t="shared" si="20"/>
        <v/>
      </c>
      <c r="R312" s="21" t="str">
        <f>IF(D312="","",IF(VLOOKUP(D312,証券コード!$A$2:$C$9160,3,FALSE)="","",VLOOKUP(D312,証券コード!$A$2:$C$9160,3,FALSE)))</f>
        <v/>
      </c>
      <c r="S312" s="21"/>
      <c r="T312" s="3"/>
    </row>
    <row r="313" spans="1:20" x14ac:dyDescent="0.4">
      <c r="A313" s="21"/>
      <c r="B313" s="117"/>
      <c r="C313" s="40"/>
      <c r="D313" s="125"/>
      <c r="E313" s="23" t="str">
        <f>IFERROR(VLOOKUP(D313,証券コード!$A$2:$B$9160,2,FALSE),"")</f>
        <v/>
      </c>
      <c r="F313" s="76"/>
      <c r="G313" s="29"/>
      <c r="H313" s="33" t="str">
        <f t="shared" si="21"/>
        <v/>
      </c>
      <c r="I313" s="36"/>
      <c r="J313" s="44"/>
      <c r="K313" s="45"/>
      <c r="L313" s="40"/>
      <c r="M313" s="76"/>
      <c r="N313" s="15" t="str">
        <f t="shared" si="18"/>
        <v/>
      </c>
      <c r="O313" s="163" t="str">
        <f t="shared" si="19"/>
        <v/>
      </c>
      <c r="P313" s="3"/>
      <c r="Q313" s="16" t="str">
        <f t="shared" si="20"/>
        <v/>
      </c>
      <c r="R313" s="21" t="str">
        <f>IF(D313="","",IF(VLOOKUP(D313,証券コード!$A$2:$C$9160,3,FALSE)="","",VLOOKUP(D313,証券コード!$A$2:$C$9160,3,FALSE)))</f>
        <v/>
      </c>
      <c r="S313" s="21"/>
      <c r="T313" s="3"/>
    </row>
    <row r="314" spans="1:20" x14ac:dyDescent="0.4">
      <c r="A314" s="21"/>
      <c r="B314" s="117"/>
      <c r="C314" s="40"/>
      <c r="D314" s="125"/>
      <c r="E314" s="23" t="str">
        <f>IFERROR(VLOOKUP(D314,証券コード!$A$2:$B$9160,2,FALSE),"")</f>
        <v/>
      </c>
      <c r="F314" s="76"/>
      <c r="G314" s="29"/>
      <c r="H314" s="33" t="str">
        <f t="shared" si="21"/>
        <v/>
      </c>
      <c r="I314" s="36"/>
      <c r="J314" s="44"/>
      <c r="K314" s="45"/>
      <c r="L314" s="40"/>
      <c r="M314" s="76"/>
      <c r="N314" s="15" t="str">
        <f t="shared" si="18"/>
        <v/>
      </c>
      <c r="O314" s="163" t="str">
        <f t="shared" si="19"/>
        <v/>
      </c>
      <c r="P314" s="3"/>
      <c r="Q314" s="16" t="str">
        <f t="shared" si="20"/>
        <v/>
      </c>
      <c r="R314" s="21" t="str">
        <f>IF(D314="","",IF(VLOOKUP(D314,証券コード!$A$2:$C$9160,3,FALSE)="","",VLOOKUP(D314,証券コード!$A$2:$C$9160,3,FALSE)))</f>
        <v/>
      </c>
      <c r="S314" s="21"/>
      <c r="T314" s="3"/>
    </row>
    <row r="315" spans="1:20" x14ac:dyDescent="0.4">
      <c r="A315" s="21"/>
      <c r="B315" s="117"/>
      <c r="C315" s="40"/>
      <c r="D315" s="125"/>
      <c r="E315" s="23" t="str">
        <f>IFERROR(VLOOKUP(D315,証券コード!$A$2:$B$9160,2,FALSE),"")</f>
        <v/>
      </c>
      <c r="F315" s="76"/>
      <c r="G315" s="29"/>
      <c r="H315" s="33" t="str">
        <f t="shared" si="21"/>
        <v/>
      </c>
      <c r="I315" s="36"/>
      <c r="J315" s="44"/>
      <c r="K315" s="45"/>
      <c r="L315" s="40"/>
      <c r="M315" s="76"/>
      <c r="N315" s="15" t="str">
        <f t="shared" si="18"/>
        <v/>
      </c>
      <c r="O315" s="163" t="str">
        <f t="shared" si="19"/>
        <v/>
      </c>
      <c r="P315" s="3"/>
      <c r="Q315" s="16" t="str">
        <f t="shared" si="20"/>
        <v/>
      </c>
      <c r="R315" s="21" t="str">
        <f>IF(D315="","",IF(VLOOKUP(D315,証券コード!$A$2:$C$9160,3,FALSE)="","",VLOOKUP(D315,証券コード!$A$2:$C$9160,3,FALSE)))</f>
        <v/>
      </c>
      <c r="S315" s="21"/>
      <c r="T315" s="3"/>
    </row>
    <row r="316" spans="1:20" x14ac:dyDescent="0.4">
      <c r="A316" s="21"/>
      <c r="B316" s="117"/>
      <c r="C316" s="40"/>
      <c r="D316" s="125"/>
      <c r="E316" s="23" t="str">
        <f>IFERROR(VLOOKUP(D316,証券コード!$A$2:$B$9160,2,FALSE),"")</f>
        <v/>
      </c>
      <c r="F316" s="76"/>
      <c r="G316" s="29"/>
      <c r="H316" s="33" t="str">
        <f t="shared" si="21"/>
        <v/>
      </c>
      <c r="I316" s="36"/>
      <c r="J316" s="44"/>
      <c r="K316" s="45"/>
      <c r="L316" s="40"/>
      <c r="M316" s="76"/>
      <c r="N316" s="15" t="str">
        <f t="shared" si="18"/>
        <v/>
      </c>
      <c r="O316" s="163" t="str">
        <f t="shared" si="19"/>
        <v/>
      </c>
      <c r="P316" s="3"/>
      <c r="Q316" s="16" t="str">
        <f t="shared" si="20"/>
        <v/>
      </c>
      <c r="R316" s="21" t="str">
        <f>IF(D316="","",IF(VLOOKUP(D316,証券コード!$A$2:$C$9160,3,FALSE)="","",VLOOKUP(D316,証券コード!$A$2:$C$9160,3,FALSE)))</f>
        <v/>
      </c>
      <c r="S316" s="21"/>
      <c r="T316" s="3"/>
    </row>
    <row r="317" spans="1:20" x14ac:dyDescent="0.4">
      <c r="A317" s="21"/>
      <c r="B317" s="117"/>
      <c r="C317" s="40"/>
      <c r="D317" s="125"/>
      <c r="E317" s="23" t="str">
        <f>IFERROR(VLOOKUP(D317,証券コード!$A$2:$B$9160,2,FALSE),"")</f>
        <v/>
      </c>
      <c r="F317" s="76"/>
      <c r="G317" s="29"/>
      <c r="H317" s="33" t="str">
        <f t="shared" si="21"/>
        <v/>
      </c>
      <c r="I317" s="36"/>
      <c r="J317" s="44"/>
      <c r="K317" s="45"/>
      <c r="L317" s="40"/>
      <c r="M317" s="76"/>
      <c r="N317" s="15" t="str">
        <f t="shared" si="18"/>
        <v/>
      </c>
      <c r="O317" s="163" t="str">
        <f t="shared" si="19"/>
        <v/>
      </c>
      <c r="P317" s="3"/>
      <c r="Q317" s="16" t="str">
        <f t="shared" si="20"/>
        <v/>
      </c>
      <c r="R317" s="21" t="str">
        <f>IF(D317="","",IF(VLOOKUP(D317,証券コード!$A$2:$C$9160,3,FALSE)="","",VLOOKUP(D317,証券コード!$A$2:$C$9160,3,FALSE)))</f>
        <v/>
      </c>
      <c r="S317" s="21"/>
      <c r="T317" s="3"/>
    </row>
    <row r="318" spans="1:20" x14ac:dyDescent="0.4">
      <c r="A318" s="21"/>
      <c r="B318" s="117"/>
      <c r="C318" s="40"/>
      <c r="D318" s="125"/>
      <c r="E318" s="23" t="str">
        <f>IFERROR(VLOOKUP(D318,証券コード!$A$2:$B$9160,2,FALSE),"")</f>
        <v/>
      </c>
      <c r="F318" s="76"/>
      <c r="G318" s="29"/>
      <c r="H318" s="33" t="str">
        <f t="shared" si="21"/>
        <v/>
      </c>
      <c r="I318" s="36"/>
      <c r="J318" s="44"/>
      <c r="K318" s="45"/>
      <c r="L318" s="40"/>
      <c r="M318" s="76"/>
      <c r="N318" s="15" t="str">
        <f t="shared" si="18"/>
        <v/>
      </c>
      <c r="O318" s="163" t="str">
        <f t="shared" si="19"/>
        <v/>
      </c>
      <c r="P318" s="3"/>
      <c r="Q318" s="16" t="str">
        <f t="shared" si="20"/>
        <v/>
      </c>
      <c r="R318" s="21" t="str">
        <f>IF(D318="","",IF(VLOOKUP(D318,証券コード!$A$2:$C$9160,3,FALSE)="","",VLOOKUP(D318,証券コード!$A$2:$C$9160,3,FALSE)))</f>
        <v/>
      </c>
      <c r="S318" s="21"/>
      <c r="T318" s="3"/>
    </row>
    <row r="319" spans="1:20" x14ac:dyDescent="0.4">
      <c r="A319" s="21"/>
      <c r="B319" s="117"/>
      <c r="C319" s="40"/>
      <c r="D319" s="125"/>
      <c r="E319" s="23" t="str">
        <f>IFERROR(VLOOKUP(D319,証券コード!$A$2:$B$9160,2,FALSE),"")</f>
        <v/>
      </c>
      <c r="F319" s="76"/>
      <c r="G319" s="29"/>
      <c r="H319" s="33" t="str">
        <f t="shared" si="21"/>
        <v/>
      </c>
      <c r="I319" s="36"/>
      <c r="J319" s="44"/>
      <c r="K319" s="45"/>
      <c r="L319" s="40"/>
      <c r="M319" s="76"/>
      <c r="N319" s="15" t="str">
        <f t="shared" si="18"/>
        <v/>
      </c>
      <c r="O319" s="163" t="str">
        <f t="shared" si="19"/>
        <v/>
      </c>
      <c r="P319" s="3"/>
      <c r="Q319" s="16" t="str">
        <f t="shared" si="20"/>
        <v/>
      </c>
      <c r="R319" s="21" t="str">
        <f>IF(D319="","",IF(VLOOKUP(D319,証券コード!$A$2:$C$9160,3,FALSE)="","",VLOOKUP(D319,証券コード!$A$2:$C$9160,3,FALSE)))</f>
        <v/>
      </c>
      <c r="S319" s="21"/>
      <c r="T319" s="3"/>
    </row>
    <row r="320" spans="1:20" x14ac:dyDescent="0.4">
      <c r="A320" s="21"/>
      <c r="B320" s="117"/>
      <c r="C320" s="40"/>
      <c r="D320" s="125"/>
      <c r="E320" s="23" t="str">
        <f>IFERROR(VLOOKUP(D320,証券コード!$A$2:$B$9160,2,FALSE),"")</f>
        <v/>
      </c>
      <c r="F320" s="76"/>
      <c r="G320" s="29"/>
      <c r="H320" s="33" t="str">
        <f t="shared" si="21"/>
        <v/>
      </c>
      <c r="I320" s="36"/>
      <c r="J320" s="44"/>
      <c r="K320" s="45"/>
      <c r="L320" s="40"/>
      <c r="M320" s="76"/>
      <c r="N320" s="15" t="str">
        <f t="shared" si="18"/>
        <v/>
      </c>
      <c r="O320" s="163" t="str">
        <f t="shared" si="19"/>
        <v/>
      </c>
      <c r="P320" s="3"/>
      <c r="Q320" s="16" t="str">
        <f t="shared" si="20"/>
        <v/>
      </c>
      <c r="R320" s="21" t="str">
        <f>IF(D320="","",IF(VLOOKUP(D320,証券コード!$A$2:$C$9160,3,FALSE)="","",VLOOKUP(D320,証券コード!$A$2:$C$9160,3,FALSE)))</f>
        <v/>
      </c>
      <c r="S320" s="21"/>
      <c r="T320" s="3"/>
    </row>
    <row r="321" spans="1:20" x14ac:dyDescent="0.4">
      <c r="A321" s="21"/>
      <c r="B321" s="117"/>
      <c r="C321" s="40"/>
      <c r="D321" s="125"/>
      <c r="E321" s="23" t="str">
        <f>IFERROR(VLOOKUP(D321,証券コード!$A$2:$B$9160,2,FALSE),"")</f>
        <v/>
      </c>
      <c r="F321" s="76"/>
      <c r="G321" s="29"/>
      <c r="H321" s="33" t="str">
        <f t="shared" si="21"/>
        <v/>
      </c>
      <c r="I321" s="36"/>
      <c r="J321" s="44"/>
      <c r="K321" s="45"/>
      <c r="L321" s="40"/>
      <c r="M321" s="76"/>
      <c r="N321" s="15" t="str">
        <f t="shared" si="18"/>
        <v/>
      </c>
      <c r="O321" s="163" t="str">
        <f t="shared" si="19"/>
        <v/>
      </c>
      <c r="P321" s="3"/>
      <c r="Q321" s="16" t="str">
        <f t="shared" si="20"/>
        <v/>
      </c>
      <c r="R321" s="21" t="str">
        <f>IF(D321="","",IF(VLOOKUP(D321,証券コード!$A$2:$C$9160,3,FALSE)="","",VLOOKUP(D321,証券コード!$A$2:$C$9160,3,FALSE)))</f>
        <v/>
      </c>
      <c r="S321" s="21"/>
      <c r="T321" s="3"/>
    </row>
    <row r="322" spans="1:20" x14ac:dyDescent="0.4">
      <c r="A322" s="21"/>
      <c r="B322" s="117"/>
      <c r="C322" s="40"/>
      <c r="D322" s="125"/>
      <c r="E322" s="23" t="str">
        <f>IFERROR(VLOOKUP(D322,証券コード!$A$2:$B$9160,2,FALSE),"")</f>
        <v/>
      </c>
      <c r="F322" s="76"/>
      <c r="G322" s="29"/>
      <c r="H322" s="33" t="str">
        <f t="shared" si="21"/>
        <v/>
      </c>
      <c r="I322" s="36"/>
      <c r="J322" s="44"/>
      <c r="K322" s="45"/>
      <c r="L322" s="40"/>
      <c r="M322" s="76"/>
      <c r="N322" s="15" t="str">
        <f t="shared" ref="N322:N385" si="22">IF(M322="","",(M322-F322)*G322)</f>
        <v/>
      </c>
      <c r="O322" s="163" t="str">
        <f t="shared" ref="O322:O385" si="23">IF(M322="","",ROUNDDOWN((M322-F322)/F322,4))</f>
        <v/>
      </c>
      <c r="P322" s="3"/>
      <c r="Q322" s="16" t="str">
        <f t="shared" ref="Q322:Q385" si="24">IF(ISERROR(N322-P322),"",N322-I322-P322)</f>
        <v/>
      </c>
      <c r="R322" s="21" t="str">
        <f>IF(D322="","",IF(VLOOKUP(D322,証券コード!$A$2:$C$9160,3,FALSE)="","",VLOOKUP(D322,証券コード!$A$2:$C$9160,3,FALSE)))</f>
        <v/>
      </c>
      <c r="S322" s="21"/>
      <c r="T322" s="3"/>
    </row>
    <row r="323" spans="1:20" x14ac:dyDescent="0.4">
      <c r="A323" s="21"/>
      <c r="B323" s="117"/>
      <c r="C323" s="40"/>
      <c r="D323" s="125"/>
      <c r="E323" s="23" t="str">
        <f>IFERROR(VLOOKUP(D323,証券コード!$A$2:$B$9160,2,FALSE),"")</f>
        <v/>
      </c>
      <c r="F323" s="76"/>
      <c r="G323" s="29"/>
      <c r="H323" s="33" t="str">
        <f t="shared" si="21"/>
        <v/>
      </c>
      <c r="I323" s="36"/>
      <c r="J323" s="44"/>
      <c r="K323" s="45"/>
      <c r="L323" s="40"/>
      <c r="M323" s="76"/>
      <c r="N323" s="15" t="str">
        <f t="shared" si="22"/>
        <v/>
      </c>
      <c r="O323" s="163" t="str">
        <f t="shared" si="23"/>
        <v/>
      </c>
      <c r="P323" s="3"/>
      <c r="Q323" s="16" t="str">
        <f t="shared" si="24"/>
        <v/>
      </c>
      <c r="R323" s="21" t="str">
        <f>IF(D323="","",IF(VLOOKUP(D323,証券コード!$A$2:$C$9160,3,FALSE)="","",VLOOKUP(D323,証券コード!$A$2:$C$9160,3,FALSE)))</f>
        <v/>
      </c>
      <c r="S323" s="21"/>
      <c r="T323" s="3"/>
    </row>
    <row r="324" spans="1:20" x14ac:dyDescent="0.4">
      <c r="A324" s="21"/>
      <c r="B324" s="117"/>
      <c r="C324" s="40"/>
      <c r="D324" s="125"/>
      <c r="E324" s="23" t="str">
        <f>IFERROR(VLOOKUP(D324,証券コード!$A$2:$B$9160,2,FALSE),"")</f>
        <v/>
      </c>
      <c r="F324" s="76"/>
      <c r="G324" s="29"/>
      <c r="H324" s="33" t="str">
        <f t="shared" si="21"/>
        <v/>
      </c>
      <c r="I324" s="36"/>
      <c r="J324" s="44"/>
      <c r="K324" s="45"/>
      <c r="L324" s="40"/>
      <c r="M324" s="76"/>
      <c r="N324" s="15" t="str">
        <f t="shared" si="22"/>
        <v/>
      </c>
      <c r="O324" s="163" t="str">
        <f t="shared" si="23"/>
        <v/>
      </c>
      <c r="P324" s="3"/>
      <c r="Q324" s="16" t="str">
        <f t="shared" si="24"/>
        <v/>
      </c>
      <c r="R324" s="21" t="str">
        <f>IF(D324="","",IF(VLOOKUP(D324,証券コード!$A$2:$C$9160,3,FALSE)="","",VLOOKUP(D324,証券コード!$A$2:$C$9160,3,FALSE)))</f>
        <v/>
      </c>
      <c r="S324" s="21"/>
      <c r="T324" s="3"/>
    </row>
    <row r="325" spans="1:20" x14ac:dyDescent="0.4">
      <c r="A325" s="21"/>
      <c r="B325" s="117"/>
      <c r="C325" s="40"/>
      <c r="D325" s="125"/>
      <c r="E325" s="23" t="str">
        <f>IFERROR(VLOOKUP(D325,証券コード!$A$2:$B$9160,2,FALSE),"")</f>
        <v/>
      </c>
      <c r="F325" s="76"/>
      <c r="G325" s="29"/>
      <c r="H325" s="33" t="str">
        <f t="shared" si="21"/>
        <v/>
      </c>
      <c r="I325" s="36"/>
      <c r="J325" s="44"/>
      <c r="K325" s="45"/>
      <c r="L325" s="40"/>
      <c r="M325" s="76"/>
      <c r="N325" s="15" t="str">
        <f t="shared" si="22"/>
        <v/>
      </c>
      <c r="O325" s="163" t="str">
        <f t="shared" si="23"/>
        <v/>
      </c>
      <c r="P325" s="3"/>
      <c r="Q325" s="16" t="str">
        <f t="shared" si="24"/>
        <v/>
      </c>
      <c r="R325" s="21" t="str">
        <f>IF(D325="","",IF(VLOOKUP(D325,証券コード!$A$2:$C$9160,3,FALSE)="","",VLOOKUP(D325,証券コード!$A$2:$C$9160,3,FALSE)))</f>
        <v/>
      </c>
      <c r="S325" s="21"/>
      <c r="T325" s="3"/>
    </row>
    <row r="326" spans="1:20" x14ac:dyDescent="0.4">
      <c r="A326" s="21"/>
      <c r="B326" s="117"/>
      <c r="C326" s="40"/>
      <c r="D326" s="125"/>
      <c r="E326" s="23" t="str">
        <f>IFERROR(VLOOKUP(D326,証券コード!$A$2:$B$9160,2,FALSE),"")</f>
        <v/>
      </c>
      <c r="F326" s="76"/>
      <c r="G326" s="29"/>
      <c r="H326" s="33" t="str">
        <f t="shared" si="21"/>
        <v/>
      </c>
      <c r="I326" s="36"/>
      <c r="J326" s="44"/>
      <c r="K326" s="45"/>
      <c r="L326" s="40"/>
      <c r="M326" s="76"/>
      <c r="N326" s="15" t="str">
        <f t="shared" si="22"/>
        <v/>
      </c>
      <c r="O326" s="163" t="str">
        <f t="shared" si="23"/>
        <v/>
      </c>
      <c r="P326" s="3"/>
      <c r="Q326" s="16" t="str">
        <f t="shared" si="24"/>
        <v/>
      </c>
      <c r="R326" s="21" t="str">
        <f>IF(D326="","",IF(VLOOKUP(D326,証券コード!$A$2:$C$9160,3,FALSE)="","",VLOOKUP(D326,証券コード!$A$2:$C$9160,3,FALSE)))</f>
        <v/>
      </c>
      <c r="S326" s="21"/>
      <c r="T326" s="3"/>
    </row>
    <row r="327" spans="1:20" x14ac:dyDescent="0.4">
      <c r="A327" s="21"/>
      <c r="B327" s="117"/>
      <c r="C327" s="40"/>
      <c r="D327" s="125"/>
      <c r="E327" s="23" t="str">
        <f>IFERROR(VLOOKUP(D327,証券コード!$A$2:$B$9160,2,FALSE),"")</f>
        <v/>
      </c>
      <c r="F327" s="76"/>
      <c r="G327" s="29"/>
      <c r="H327" s="33" t="str">
        <f t="shared" si="21"/>
        <v/>
      </c>
      <c r="I327" s="36"/>
      <c r="J327" s="44"/>
      <c r="K327" s="45"/>
      <c r="L327" s="40"/>
      <c r="M327" s="76"/>
      <c r="N327" s="15" t="str">
        <f t="shared" si="22"/>
        <v/>
      </c>
      <c r="O327" s="163" t="str">
        <f t="shared" si="23"/>
        <v/>
      </c>
      <c r="P327" s="3"/>
      <c r="Q327" s="16" t="str">
        <f t="shared" si="24"/>
        <v/>
      </c>
      <c r="R327" s="21" t="str">
        <f>IF(D327="","",IF(VLOOKUP(D327,証券コード!$A$2:$C$9160,3,FALSE)="","",VLOOKUP(D327,証券コード!$A$2:$C$9160,3,FALSE)))</f>
        <v/>
      </c>
      <c r="S327" s="21"/>
      <c r="T327" s="3"/>
    </row>
    <row r="328" spans="1:20" x14ac:dyDescent="0.4">
      <c r="A328" s="21"/>
      <c r="B328" s="117"/>
      <c r="C328" s="40"/>
      <c r="D328" s="125"/>
      <c r="E328" s="23" t="str">
        <f>IFERROR(VLOOKUP(D328,証券コード!$A$2:$B$9160,2,FALSE),"")</f>
        <v/>
      </c>
      <c r="F328" s="76"/>
      <c r="G328" s="29"/>
      <c r="H328" s="33" t="str">
        <f t="shared" si="21"/>
        <v/>
      </c>
      <c r="I328" s="36"/>
      <c r="J328" s="44"/>
      <c r="K328" s="45"/>
      <c r="L328" s="40"/>
      <c r="M328" s="76"/>
      <c r="N328" s="15" t="str">
        <f t="shared" si="22"/>
        <v/>
      </c>
      <c r="O328" s="163" t="str">
        <f t="shared" si="23"/>
        <v/>
      </c>
      <c r="P328" s="3"/>
      <c r="Q328" s="16" t="str">
        <f t="shared" si="24"/>
        <v/>
      </c>
      <c r="R328" s="21" t="str">
        <f>IF(D328="","",IF(VLOOKUP(D328,証券コード!$A$2:$C$9160,3,FALSE)="","",VLOOKUP(D328,証券コード!$A$2:$C$9160,3,FALSE)))</f>
        <v/>
      </c>
      <c r="S328" s="21"/>
      <c r="T328" s="3"/>
    </row>
    <row r="329" spans="1:20" x14ac:dyDescent="0.4">
      <c r="A329" s="21"/>
      <c r="B329" s="117"/>
      <c r="C329" s="40"/>
      <c r="D329" s="125"/>
      <c r="E329" s="23" t="str">
        <f>IFERROR(VLOOKUP(D329,証券コード!$A$2:$B$9160,2,FALSE),"")</f>
        <v/>
      </c>
      <c r="F329" s="76"/>
      <c r="G329" s="29"/>
      <c r="H329" s="33" t="str">
        <f t="shared" si="21"/>
        <v/>
      </c>
      <c r="I329" s="36"/>
      <c r="J329" s="44"/>
      <c r="K329" s="45"/>
      <c r="L329" s="40"/>
      <c r="M329" s="76"/>
      <c r="N329" s="15" t="str">
        <f t="shared" si="22"/>
        <v/>
      </c>
      <c r="O329" s="163" t="str">
        <f t="shared" si="23"/>
        <v/>
      </c>
      <c r="P329" s="3"/>
      <c r="Q329" s="16" t="str">
        <f t="shared" si="24"/>
        <v/>
      </c>
      <c r="R329" s="21" t="str">
        <f>IF(D329="","",IF(VLOOKUP(D329,証券コード!$A$2:$C$9160,3,FALSE)="","",VLOOKUP(D329,証券コード!$A$2:$C$9160,3,FALSE)))</f>
        <v/>
      </c>
      <c r="S329" s="21"/>
      <c r="T329" s="3"/>
    </row>
    <row r="330" spans="1:20" x14ac:dyDescent="0.4">
      <c r="A330" s="21"/>
      <c r="B330" s="117"/>
      <c r="C330" s="40"/>
      <c r="D330" s="125"/>
      <c r="E330" s="23" t="str">
        <f>IFERROR(VLOOKUP(D330,証券コード!$A$2:$B$9160,2,FALSE),"")</f>
        <v/>
      </c>
      <c r="F330" s="76"/>
      <c r="G330" s="29"/>
      <c r="H330" s="33" t="str">
        <f t="shared" si="21"/>
        <v/>
      </c>
      <c r="I330" s="36"/>
      <c r="J330" s="44"/>
      <c r="K330" s="45"/>
      <c r="L330" s="40"/>
      <c r="M330" s="76"/>
      <c r="N330" s="15" t="str">
        <f t="shared" si="22"/>
        <v/>
      </c>
      <c r="O330" s="163" t="str">
        <f t="shared" si="23"/>
        <v/>
      </c>
      <c r="P330" s="3"/>
      <c r="Q330" s="16" t="str">
        <f t="shared" si="24"/>
        <v/>
      </c>
      <c r="R330" s="21" t="str">
        <f>IF(D330="","",IF(VLOOKUP(D330,証券コード!$A$2:$C$9160,3,FALSE)="","",VLOOKUP(D330,証券コード!$A$2:$C$9160,3,FALSE)))</f>
        <v/>
      </c>
      <c r="S330" s="21"/>
      <c r="T330" s="3"/>
    </row>
    <row r="331" spans="1:20" x14ac:dyDescent="0.4">
      <c r="A331" s="21"/>
      <c r="B331" s="117"/>
      <c r="C331" s="40"/>
      <c r="D331" s="125"/>
      <c r="E331" s="23" t="str">
        <f>IFERROR(VLOOKUP(D331,証券コード!$A$2:$B$9160,2,FALSE),"")</f>
        <v/>
      </c>
      <c r="F331" s="76"/>
      <c r="G331" s="29"/>
      <c r="H331" s="33" t="str">
        <f t="shared" si="21"/>
        <v/>
      </c>
      <c r="I331" s="36"/>
      <c r="J331" s="44"/>
      <c r="K331" s="45"/>
      <c r="L331" s="40"/>
      <c r="M331" s="76"/>
      <c r="N331" s="15" t="str">
        <f t="shared" si="22"/>
        <v/>
      </c>
      <c r="O331" s="163" t="str">
        <f t="shared" si="23"/>
        <v/>
      </c>
      <c r="P331" s="3"/>
      <c r="Q331" s="16" t="str">
        <f t="shared" si="24"/>
        <v/>
      </c>
      <c r="R331" s="21" t="str">
        <f>IF(D331="","",IF(VLOOKUP(D331,証券コード!$A$2:$C$9160,3,FALSE)="","",VLOOKUP(D331,証券コード!$A$2:$C$9160,3,FALSE)))</f>
        <v/>
      </c>
      <c r="S331" s="21"/>
      <c r="T331" s="3"/>
    </row>
    <row r="332" spans="1:20" x14ac:dyDescent="0.4">
      <c r="A332" s="21"/>
      <c r="B332" s="117"/>
      <c r="C332" s="40"/>
      <c r="D332" s="125"/>
      <c r="E332" s="23" t="str">
        <f>IFERROR(VLOOKUP(D332,証券コード!$A$2:$B$9160,2,FALSE),"")</f>
        <v/>
      </c>
      <c r="F332" s="76"/>
      <c r="G332" s="29"/>
      <c r="H332" s="33" t="str">
        <f t="shared" si="21"/>
        <v/>
      </c>
      <c r="I332" s="36"/>
      <c r="J332" s="44"/>
      <c r="K332" s="45"/>
      <c r="L332" s="40"/>
      <c r="M332" s="76"/>
      <c r="N332" s="15" t="str">
        <f t="shared" si="22"/>
        <v/>
      </c>
      <c r="O332" s="163" t="str">
        <f t="shared" si="23"/>
        <v/>
      </c>
      <c r="P332" s="3"/>
      <c r="Q332" s="16" t="str">
        <f t="shared" si="24"/>
        <v/>
      </c>
      <c r="R332" s="21" t="str">
        <f>IF(D332="","",IF(VLOOKUP(D332,証券コード!$A$2:$C$9160,3,FALSE)="","",VLOOKUP(D332,証券コード!$A$2:$C$9160,3,FALSE)))</f>
        <v/>
      </c>
      <c r="S332" s="21"/>
      <c r="T332" s="3"/>
    </row>
    <row r="333" spans="1:20" x14ac:dyDescent="0.4">
      <c r="A333" s="21"/>
      <c r="B333" s="117"/>
      <c r="C333" s="40"/>
      <c r="D333" s="125"/>
      <c r="E333" s="23" t="str">
        <f>IFERROR(VLOOKUP(D333,証券コード!$A$2:$B$9160,2,FALSE),"")</f>
        <v/>
      </c>
      <c r="F333" s="76"/>
      <c r="G333" s="29"/>
      <c r="H333" s="33" t="str">
        <f t="shared" si="21"/>
        <v/>
      </c>
      <c r="I333" s="36"/>
      <c r="J333" s="44"/>
      <c r="K333" s="45"/>
      <c r="L333" s="40"/>
      <c r="M333" s="76"/>
      <c r="N333" s="15" t="str">
        <f t="shared" si="22"/>
        <v/>
      </c>
      <c r="O333" s="163" t="str">
        <f t="shared" si="23"/>
        <v/>
      </c>
      <c r="P333" s="3"/>
      <c r="Q333" s="16" t="str">
        <f t="shared" si="24"/>
        <v/>
      </c>
      <c r="R333" s="21" t="str">
        <f>IF(D333="","",IF(VLOOKUP(D333,証券コード!$A$2:$C$9160,3,FALSE)="","",VLOOKUP(D333,証券コード!$A$2:$C$9160,3,FALSE)))</f>
        <v/>
      </c>
      <c r="S333" s="21"/>
      <c r="T333" s="3"/>
    </row>
    <row r="334" spans="1:20" x14ac:dyDescent="0.4">
      <c r="A334" s="21"/>
      <c r="B334" s="117"/>
      <c r="C334" s="40"/>
      <c r="D334" s="125"/>
      <c r="E334" s="23" t="str">
        <f>IFERROR(VLOOKUP(D334,証券コード!$A$2:$B$9160,2,FALSE),"")</f>
        <v/>
      </c>
      <c r="F334" s="76"/>
      <c r="G334" s="29"/>
      <c r="H334" s="33" t="str">
        <f t="shared" si="21"/>
        <v/>
      </c>
      <c r="I334" s="36"/>
      <c r="J334" s="44"/>
      <c r="K334" s="45"/>
      <c r="L334" s="40"/>
      <c r="M334" s="76"/>
      <c r="N334" s="15" t="str">
        <f t="shared" si="22"/>
        <v/>
      </c>
      <c r="O334" s="163" t="str">
        <f t="shared" si="23"/>
        <v/>
      </c>
      <c r="P334" s="3"/>
      <c r="Q334" s="16" t="str">
        <f t="shared" si="24"/>
        <v/>
      </c>
      <c r="R334" s="21" t="str">
        <f>IF(D334="","",IF(VLOOKUP(D334,証券コード!$A$2:$C$9160,3,FALSE)="","",VLOOKUP(D334,証券コード!$A$2:$C$9160,3,FALSE)))</f>
        <v/>
      </c>
      <c r="S334" s="21"/>
      <c r="T334" s="3"/>
    </row>
    <row r="335" spans="1:20" x14ac:dyDescent="0.4">
      <c r="A335" s="21"/>
      <c r="B335" s="117"/>
      <c r="C335" s="40"/>
      <c r="D335" s="125"/>
      <c r="E335" s="23" t="str">
        <f>IFERROR(VLOOKUP(D335,証券コード!$A$2:$B$9160,2,FALSE),"")</f>
        <v/>
      </c>
      <c r="F335" s="76"/>
      <c r="G335" s="29"/>
      <c r="H335" s="33" t="str">
        <f t="shared" si="21"/>
        <v/>
      </c>
      <c r="I335" s="36"/>
      <c r="J335" s="44"/>
      <c r="K335" s="45"/>
      <c r="L335" s="40"/>
      <c r="M335" s="76"/>
      <c r="N335" s="15" t="str">
        <f t="shared" si="22"/>
        <v/>
      </c>
      <c r="O335" s="163" t="str">
        <f t="shared" si="23"/>
        <v/>
      </c>
      <c r="P335" s="3"/>
      <c r="Q335" s="16" t="str">
        <f t="shared" si="24"/>
        <v/>
      </c>
      <c r="R335" s="21" t="str">
        <f>IF(D335="","",IF(VLOOKUP(D335,証券コード!$A$2:$C$9160,3,FALSE)="","",VLOOKUP(D335,証券コード!$A$2:$C$9160,3,FALSE)))</f>
        <v/>
      </c>
      <c r="S335" s="21"/>
      <c r="T335" s="3"/>
    </row>
    <row r="336" spans="1:20" x14ac:dyDescent="0.4">
      <c r="A336" s="21"/>
      <c r="B336" s="117"/>
      <c r="C336" s="40"/>
      <c r="D336" s="125"/>
      <c r="E336" s="23" t="str">
        <f>IFERROR(VLOOKUP(D336,証券コード!$A$2:$B$9160,2,FALSE),"")</f>
        <v/>
      </c>
      <c r="F336" s="76"/>
      <c r="G336" s="29"/>
      <c r="H336" s="33" t="str">
        <f t="shared" si="21"/>
        <v/>
      </c>
      <c r="I336" s="36"/>
      <c r="J336" s="44"/>
      <c r="K336" s="45"/>
      <c r="L336" s="40"/>
      <c r="M336" s="76"/>
      <c r="N336" s="15" t="str">
        <f t="shared" si="22"/>
        <v/>
      </c>
      <c r="O336" s="163" t="str">
        <f t="shared" si="23"/>
        <v/>
      </c>
      <c r="P336" s="3"/>
      <c r="Q336" s="16" t="str">
        <f t="shared" si="24"/>
        <v/>
      </c>
      <c r="R336" s="21" t="str">
        <f>IF(D336="","",IF(VLOOKUP(D336,証券コード!$A$2:$C$9160,3,FALSE)="","",VLOOKUP(D336,証券コード!$A$2:$C$9160,3,FALSE)))</f>
        <v/>
      </c>
      <c r="S336" s="21"/>
      <c r="T336" s="3"/>
    </row>
    <row r="337" spans="1:20" x14ac:dyDescent="0.4">
      <c r="A337" s="21"/>
      <c r="B337" s="117"/>
      <c r="C337" s="40"/>
      <c r="D337" s="125"/>
      <c r="E337" s="23" t="str">
        <f>IFERROR(VLOOKUP(D337,証券コード!$A$2:$B$9160,2,FALSE),"")</f>
        <v/>
      </c>
      <c r="F337" s="76"/>
      <c r="G337" s="29"/>
      <c r="H337" s="33" t="str">
        <f t="shared" si="21"/>
        <v/>
      </c>
      <c r="I337" s="36"/>
      <c r="J337" s="44"/>
      <c r="K337" s="45"/>
      <c r="L337" s="40"/>
      <c r="M337" s="76"/>
      <c r="N337" s="15" t="str">
        <f t="shared" si="22"/>
        <v/>
      </c>
      <c r="O337" s="163" t="str">
        <f t="shared" si="23"/>
        <v/>
      </c>
      <c r="P337" s="3"/>
      <c r="Q337" s="16" t="str">
        <f t="shared" si="24"/>
        <v/>
      </c>
      <c r="R337" s="21" t="str">
        <f>IF(D337="","",IF(VLOOKUP(D337,証券コード!$A$2:$C$9160,3,FALSE)="","",VLOOKUP(D337,証券コード!$A$2:$C$9160,3,FALSE)))</f>
        <v/>
      </c>
      <c r="S337" s="21"/>
      <c r="T337" s="3"/>
    </row>
    <row r="338" spans="1:20" x14ac:dyDescent="0.4">
      <c r="A338" s="21"/>
      <c r="B338" s="117"/>
      <c r="C338" s="40"/>
      <c r="D338" s="125"/>
      <c r="E338" s="23" t="str">
        <f>IFERROR(VLOOKUP(D338,証券コード!$A$2:$B$9160,2,FALSE),"")</f>
        <v/>
      </c>
      <c r="F338" s="76"/>
      <c r="G338" s="29"/>
      <c r="H338" s="33" t="str">
        <f t="shared" si="21"/>
        <v/>
      </c>
      <c r="I338" s="36"/>
      <c r="J338" s="44"/>
      <c r="K338" s="45"/>
      <c r="L338" s="40"/>
      <c r="M338" s="76"/>
      <c r="N338" s="15" t="str">
        <f t="shared" si="22"/>
        <v/>
      </c>
      <c r="O338" s="163" t="str">
        <f t="shared" si="23"/>
        <v/>
      </c>
      <c r="P338" s="3"/>
      <c r="Q338" s="16" t="str">
        <f t="shared" si="24"/>
        <v/>
      </c>
      <c r="R338" s="21" t="str">
        <f>IF(D338="","",IF(VLOOKUP(D338,証券コード!$A$2:$C$9160,3,FALSE)="","",VLOOKUP(D338,証券コード!$A$2:$C$9160,3,FALSE)))</f>
        <v/>
      </c>
      <c r="S338" s="21"/>
      <c r="T338" s="3"/>
    </row>
    <row r="339" spans="1:20" x14ac:dyDescent="0.4">
      <c r="A339" s="21"/>
      <c r="B339" s="117"/>
      <c r="C339" s="40"/>
      <c r="D339" s="125"/>
      <c r="E339" s="23" t="str">
        <f>IFERROR(VLOOKUP(D339,証券コード!$A$2:$B$9160,2,FALSE),"")</f>
        <v/>
      </c>
      <c r="F339" s="76"/>
      <c r="G339" s="29"/>
      <c r="H339" s="33" t="str">
        <f t="shared" si="21"/>
        <v/>
      </c>
      <c r="I339" s="36"/>
      <c r="J339" s="44"/>
      <c r="K339" s="45"/>
      <c r="L339" s="40"/>
      <c r="M339" s="76"/>
      <c r="N339" s="15" t="str">
        <f t="shared" si="22"/>
        <v/>
      </c>
      <c r="O339" s="163" t="str">
        <f t="shared" si="23"/>
        <v/>
      </c>
      <c r="P339" s="3"/>
      <c r="Q339" s="16" t="str">
        <f t="shared" si="24"/>
        <v/>
      </c>
      <c r="R339" s="21" t="str">
        <f>IF(D339="","",IF(VLOOKUP(D339,証券コード!$A$2:$C$9160,3,FALSE)="","",VLOOKUP(D339,証券コード!$A$2:$C$9160,3,FALSE)))</f>
        <v/>
      </c>
      <c r="S339" s="21"/>
      <c r="T339" s="3"/>
    </row>
    <row r="340" spans="1:20" x14ac:dyDescent="0.4">
      <c r="A340" s="21"/>
      <c r="B340" s="117"/>
      <c r="C340" s="40"/>
      <c r="D340" s="125"/>
      <c r="E340" s="23" t="str">
        <f>IFERROR(VLOOKUP(D340,証券コード!$A$2:$B$9160,2,FALSE),"")</f>
        <v/>
      </c>
      <c r="F340" s="76"/>
      <c r="G340" s="29"/>
      <c r="H340" s="33" t="str">
        <f t="shared" si="21"/>
        <v/>
      </c>
      <c r="I340" s="36"/>
      <c r="J340" s="44"/>
      <c r="K340" s="45"/>
      <c r="L340" s="40"/>
      <c r="M340" s="76"/>
      <c r="N340" s="15" t="str">
        <f t="shared" si="22"/>
        <v/>
      </c>
      <c r="O340" s="163" t="str">
        <f t="shared" si="23"/>
        <v/>
      </c>
      <c r="P340" s="3"/>
      <c r="Q340" s="16" t="str">
        <f t="shared" si="24"/>
        <v/>
      </c>
      <c r="R340" s="21" t="str">
        <f>IF(D340="","",IF(VLOOKUP(D340,証券コード!$A$2:$C$9160,3,FALSE)="","",VLOOKUP(D340,証券コード!$A$2:$C$9160,3,FALSE)))</f>
        <v/>
      </c>
      <c r="S340" s="21"/>
      <c r="T340" s="3"/>
    </row>
    <row r="341" spans="1:20" x14ac:dyDescent="0.4">
      <c r="A341" s="21"/>
      <c r="B341" s="117"/>
      <c r="C341" s="40"/>
      <c r="D341" s="125"/>
      <c r="E341" s="23" t="str">
        <f>IFERROR(VLOOKUP(D341,証券コード!$A$2:$B$9160,2,FALSE),"")</f>
        <v/>
      </c>
      <c r="F341" s="76"/>
      <c r="G341" s="29"/>
      <c r="H341" s="33" t="str">
        <f t="shared" si="21"/>
        <v/>
      </c>
      <c r="I341" s="36"/>
      <c r="J341" s="44"/>
      <c r="K341" s="45"/>
      <c r="L341" s="40"/>
      <c r="M341" s="76"/>
      <c r="N341" s="15" t="str">
        <f t="shared" si="22"/>
        <v/>
      </c>
      <c r="O341" s="163" t="str">
        <f t="shared" si="23"/>
        <v/>
      </c>
      <c r="P341" s="3"/>
      <c r="Q341" s="16" t="str">
        <f t="shared" si="24"/>
        <v/>
      </c>
      <c r="R341" s="21" t="str">
        <f>IF(D341="","",IF(VLOOKUP(D341,証券コード!$A$2:$C$9160,3,FALSE)="","",VLOOKUP(D341,証券コード!$A$2:$C$9160,3,FALSE)))</f>
        <v/>
      </c>
      <c r="S341" s="21"/>
      <c r="T341" s="3"/>
    </row>
    <row r="342" spans="1:20" x14ac:dyDescent="0.4">
      <c r="A342" s="21"/>
      <c r="B342" s="117"/>
      <c r="C342" s="40"/>
      <c r="D342" s="125"/>
      <c r="E342" s="23" t="str">
        <f>IFERROR(VLOOKUP(D342,証券コード!$A$2:$B$9160,2,FALSE),"")</f>
        <v/>
      </c>
      <c r="F342" s="76"/>
      <c r="G342" s="29"/>
      <c r="H342" s="33" t="str">
        <f t="shared" si="21"/>
        <v/>
      </c>
      <c r="I342" s="36"/>
      <c r="J342" s="44"/>
      <c r="K342" s="45"/>
      <c r="L342" s="40"/>
      <c r="M342" s="76"/>
      <c r="N342" s="15" t="str">
        <f t="shared" si="22"/>
        <v/>
      </c>
      <c r="O342" s="163" t="str">
        <f t="shared" si="23"/>
        <v/>
      </c>
      <c r="P342" s="3"/>
      <c r="Q342" s="16" t="str">
        <f t="shared" si="24"/>
        <v/>
      </c>
      <c r="R342" s="21" t="str">
        <f>IF(D342="","",IF(VLOOKUP(D342,証券コード!$A$2:$C$9160,3,FALSE)="","",VLOOKUP(D342,証券コード!$A$2:$C$9160,3,FALSE)))</f>
        <v/>
      </c>
      <c r="S342" s="21"/>
      <c r="T342" s="3"/>
    </row>
    <row r="343" spans="1:20" x14ac:dyDescent="0.4">
      <c r="A343" s="21"/>
      <c r="B343" s="117"/>
      <c r="C343" s="40"/>
      <c r="D343" s="125"/>
      <c r="E343" s="23" t="str">
        <f>IFERROR(VLOOKUP(D343,証券コード!$A$2:$B$9160,2,FALSE),"")</f>
        <v/>
      </c>
      <c r="F343" s="76"/>
      <c r="G343" s="29"/>
      <c r="H343" s="33" t="str">
        <f t="shared" si="21"/>
        <v/>
      </c>
      <c r="I343" s="36"/>
      <c r="J343" s="44"/>
      <c r="K343" s="45"/>
      <c r="L343" s="40"/>
      <c r="M343" s="76"/>
      <c r="N343" s="15" t="str">
        <f t="shared" si="22"/>
        <v/>
      </c>
      <c r="O343" s="163" t="str">
        <f t="shared" si="23"/>
        <v/>
      </c>
      <c r="P343" s="3"/>
      <c r="Q343" s="16" t="str">
        <f t="shared" si="24"/>
        <v/>
      </c>
      <c r="R343" s="21" t="str">
        <f>IF(D343="","",IF(VLOOKUP(D343,証券コード!$A$2:$C$9160,3,FALSE)="","",VLOOKUP(D343,証券コード!$A$2:$C$9160,3,FALSE)))</f>
        <v/>
      </c>
      <c r="S343" s="21"/>
      <c r="T343" s="3"/>
    </row>
    <row r="344" spans="1:20" x14ac:dyDescent="0.4">
      <c r="A344" s="21"/>
      <c r="B344" s="117"/>
      <c r="C344" s="40"/>
      <c r="D344" s="125"/>
      <c r="E344" s="23" t="str">
        <f>IFERROR(VLOOKUP(D344,証券コード!$A$2:$B$9160,2,FALSE),"")</f>
        <v/>
      </c>
      <c r="F344" s="76"/>
      <c r="G344" s="29"/>
      <c r="H344" s="33" t="str">
        <f t="shared" si="21"/>
        <v/>
      </c>
      <c r="I344" s="36"/>
      <c r="J344" s="44"/>
      <c r="K344" s="45"/>
      <c r="L344" s="40"/>
      <c r="M344" s="76"/>
      <c r="N344" s="15" t="str">
        <f t="shared" si="22"/>
        <v/>
      </c>
      <c r="O344" s="163" t="str">
        <f t="shared" si="23"/>
        <v/>
      </c>
      <c r="P344" s="3"/>
      <c r="Q344" s="16" t="str">
        <f t="shared" si="24"/>
        <v/>
      </c>
      <c r="R344" s="21" t="str">
        <f>IF(D344="","",IF(VLOOKUP(D344,証券コード!$A$2:$C$9160,3,FALSE)="","",VLOOKUP(D344,証券コード!$A$2:$C$9160,3,FALSE)))</f>
        <v/>
      </c>
      <c r="S344" s="21"/>
      <c r="T344" s="3"/>
    </row>
    <row r="345" spans="1:20" x14ac:dyDescent="0.4">
      <c r="A345" s="21"/>
      <c r="B345" s="117"/>
      <c r="C345" s="40"/>
      <c r="D345" s="125"/>
      <c r="E345" s="23" t="str">
        <f>IFERROR(VLOOKUP(D345,証券コード!$A$2:$B$9160,2,FALSE),"")</f>
        <v/>
      </c>
      <c r="F345" s="76"/>
      <c r="G345" s="29"/>
      <c r="H345" s="33" t="str">
        <f t="shared" si="21"/>
        <v/>
      </c>
      <c r="I345" s="36"/>
      <c r="J345" s="44"/>
      <c r="K345" s="45"/>
      <c r="L345" s="40"/>
      <c r="M345" s="76"/>
      <c r="N345" s="15" t="str">
        <f t="shared" si="22"/>
        <v/>
      </c>
      <c r="O345" s="163" t="str">
        <f t="shared" si="23"/>
        <v/>
      </c>
      <c r="P345" s="3"/>
      <c r="Q345" s="16" t="str">
        <f t="shared" si="24"/>
        <v/>
      </c>
      <c r="R345" s="21" t="str">
        <f>IF(D345="","",IF(VLOOKUP(D345,証券コード!$A$2:$C$9160,3,FALSE)="","",VLOOKUP(D345,証券コード!$A$2:$C$9160,3,FALSE)))</f>
        <v/>
      </c>
      <c r="S345" s="21"/>
      <c r="T345" s="3"/>
    </row>
    <row r="346" spans="1:20" x14ac:dyDescent="0.4">
      <c r="A346" s="21"/>
      <c r="B346" s="117"/>
      <c r="C346" s="40"/>
      <c r="D346" s="125"/>
      <c r="E346" s="23" t="str">
        <f>IFERROR(VLOOKUP(D346,証券コード!$A$2:$B$9160,2,FALSE),"")</f>
        <v/>
      </c>
      <c r="F346" s="76"/>
      <c r="G346" s="29"/>
      <c r="H346" s="33" t="str">
        <f t="shared" si="21"/>
        <v/>
      </c>
      <c r="I346" s="36"/>
      <c r="J346" s="44"/>
      <c r="K346" s="45"/>
      <c r="L346" s="40"/>
      <c r="M346" s="76"/>
      <c r="N346" s="15" t="str">
        <f t="shared" si="22"/>
        <v/>
      </c>
      <c r="O346" s="163" t="str">
        <f t="shared" si="23"/>
        <v/>
      </c>
      <c r="P346" s="3"/>
      <c r="Q346" s="16" t="str">
        <f t="shared" si="24"/>
        <v/>
      </c>
      <c r="R346" s="21" t="str">
        <f>IF(D346="","",IF(VLOOKUP(D346,証券コード!$A$2:$C$9160,3,FALSE)="","",VLOOKUP(D346,証券コード!$A$2:$C$9160,3,FALSE)))</f>
        <v/>
      </c>
      <c r="S346" s="21"/>
      <c r="T346" s="3"/>
    </row>
    <row r="347" spans="1:20" x14ac:dyDescent="0.4">
      <c r="A347" s="21"/>
      <c r="B347" s="117"/>
      <c r="C347" s="40"/>
      <c r="D347" s="125"/>
      <c r="E347" s="23" t="str">
        <f>IFERROR(VLOOKUP(D347,証券コード!$A$2:$B$9160,2,FALSE),"")</f>
        <v/>
      </c>
      <c r="F347" s="76"/>
      <c r="G347" s="29"/>
      <c r="H347" s="33" t="str">
        <f t="shared" si="21"/>
        <v/>
      </c>
      <c r="I347" s="36"/>
      <c r="J347" s="44"/>
      <c r="K347" s="45"/>
      <c r="L347" s="40"/>
      <c r="M347" s="76"/>
      <c r="N347" s="15" t="str">
        <f t="shared" si="22"/>
        <v/>
      </c>
      <c r="O347" s="163" t="str">
        <f t="shared" si="23"/>
        <v/>
      </c>
      <c r="P347" s="3"/>
      <c r="Q347" s="16" t="str">
        <f t="shared" si="24"/>
        <v/>
      </c>
      <c r="R347" s="21" t="str">
        <f>IF(D347="","",IF(VLOOKUP(D347,証券コード!$A$2:$C$9160,3,FALSE)="","",VLOOKUP(D347,証券コード!$A$2:$C$9160,3,FALSE)))</f>
        <v/>
      </c>
      <c r="S347" s="21"/>
      <c r="T347" s="3"/>
    </row>
    <row r="348" spans="1:20" x14ac:dyDescent="0.4">
      <c r="A348" s="21"/>
      <c r="B348" s="117"/>
      <c r="C348" s="40"/>
      <c r="D348" s="125"/>
      <c r="E348" s="23" t="str">
        <f>IFERROR(VLOOKUP(D348,証券コード!$A$2:$B$9160,2,FALSE),"")</f>
        <v/>
      </c>
      <c r="F348" s="76"/>
      <c r="G348" s="29"/>
      <c r="H348" s="33" t="str">
        <f t="shared" si="21"/>
        <v/>
      </c>
      <c r="I348" s="36"/>
      <c r="J348" s="44"/>
      <c r="K348" s="45"/>
      <c r="L348" s="40"/>
      <c r="M348" s="76"/>
      <c r="N348" s="15" t="str">
        <f t="shared" si="22"/>
        <v/>
      </c>
      <c r="O348" s="163" t="str">
        <f t="shared" si="23"/>
        <v/>
      </c>
      <c r="P348" s="3"/>
      <c r="Q348" s="16" t="str">
        <f t="shared" si="24"/>
        <v/>
      </c>
      <c r="R348" s="21" t="str">
        <f>IF(D348="","",IF(VLOOKUP(D348,証券コード!$A$2:$C$9160,3,FALSE)="","",VLOOKUP(D348,証券コード!$A$2:$C$9160,3,FALSE)))</f>
        <v/>
      </c>
      <c r="S348" s="21"/>
      <c r="T348" s="3"/>
    </row>
    <row r="349" spans="1:20" x14ac:dyDescent="0.4">
      <c r="A349" s="21"/>
      <c r="B349" s="117"/>
      <c r="C349" s="40"/>
      <c r="D349" s="125"/>
      <c r="E349" s="23" t="str">
        <f>IFERROR(VLOOKUP(D349,証券コード!$A$2:$B$9160,2,FALSE),"")</f>
        <v/>
      </c>
      <c r="F349" s="76"/>
      <c r="G349" s="29"/>
      <c r="H349" s="33" t="str">
        <f t="shared" si="21"/>
        <v/>
      </c>
      <c r="I349" s="36"/>
      <c r="J349" s="44"/>
      <c r="K349" s="45"/>
      <c r="L349" s="40"/>
      <c r="M349" s="76"/>
      <c r="N349" s="15" t="str">
        <f t="shared" si="22"/>
        <v/>
      </c>
      <c r="O349" s="163" t="str">
        <f t="shared" si="23"/>
        <v/>
      </c>
      <c r="P349" s="3"/>
      <c r="Q349" s="16" t="str">
        <f t="shared" si="24"/>
        <v/>
      </c>
      <c r="R349" s="21" t="str">
        <f>IF(D349="","",IF(VLOOKUP(D349,証券コード!$A$2:$C$9160,3,FALSE)="","",VLOOKUP(D349,証券コード!$A$2:$C$9160,3,FALSE)))</f>
        <v/>
      </c>
      <c r="S349" s="21"/>
      <c r="T349" s="3"/>
    </row>
    <row r="350" spans="1:20" x14ac:dyDescent="0.4">
      <c r="A350" s="21"/>
      <c r="B350" s="117"/>
      <c r="C350" s="40"/>
      <c r="D350" s="125"/>
      <c r="E350" s="23" t="str">
        <f>IFERROR(VLOOKUP(D350,証券コード!$A$2:$B$9160,2,FALSE),"")</f>
        <v/>
      </c>
      <c r="F350" s="76"/>
      <c r="G350" s="29"/>
      <c r="H350" s="33" t="str">
        <f t="shared" si="21"/>
        <v/>
      </c>
      <c r="I350" s="36"/>
      <c r="J350" s="44"/>
      <c r="K350" s="45"/>
      <c r="L350" s="40"/>
      <c r="M350" s="76"/>
      <c r="N350" s="15" t="str">
        <f t="shared" si="22"/>
        <v/>
      </c>
      <c r="O350" s="163" t="str">
        <f t="shared" si="23"/>
        <v/>
      </c>
      <c r="P350" s="3"/>
      <c r="Q350" s="16" t="str">
        <f t="shared" si="24"/>
        <v/>
      </c>
      <c r="R350" s="21" t="str">
        <f>IF(D350="","",IF(VLOOKUP(D350,証券コード!$A$2:$C$9160,3,FALSE)="","",VLOOKUP(D350,証券コード!$A$2:$C$9160,3,FALSE)))</f>
        <v/>
      </c>
      <c r="S350" s="21"/>
      <c r="T350" s="3"/>
    </row>
    <row r="351" spans="1:20" x14ac:dyDescent="0.4">
      <c r="A351" s="21"/>
      <c r="B351" s="117"/>
      <c r="C351" s="40"/>
      <c r="D351" s="125"/>
      <c r="E351" s="23" t="str">
        <f>IFERROR(VLOOKUP(D351,証券コード!$A$2:$B$9160,2,FALSE),"")</f>
        <v/>
      </c>
      <c r="F351" s="76"/>
      <c r="G351" s="29"/>
      <c r="H351" s="33" t="str">
        <f t="shared" si="21"/>
        <v/>
      </c>
      <c r="I351" s="36"/>
      <c r="J351" s="44"/>
      <c r="K351" s="45"/>
      <c r="L351" s="40"/>
      <c r="M351" s="76"/>
      <c r="N351" s="15" t="str">
        <f t="shared" si="22"/>
        <v/>
      </c>
      <c r="O351" s="163" t="str">
        <f t="shared" si="23"/>
        <v/>
      </c>
      <c r="P351" s="3"/>
      <c r="Q351" s="16" t="str">
        <f t="shared" si="24"/>
        <v/>
      </c>
      <c r="R351" s="21" t="str">
        <f>IF(D351="","",IF(VLOOKUP(D351,証券コード!$A$2:$C$9160,3,FALSE)="","",VLOOKUP(D351,証券コード!$A$2:$C$9160,3,FALSE)))</f>
        <v/>
      </c>
      <c r="S351" s="21"/>
      <c r="T351" s="3"/>
    </row>
    <row r="352" spans="1:20" x14ac:dyDescent="0.4">
      <c r="A352" s="21"/>
      <c r="B352" s="117"/>
      <c r="C352" s="40"/>
      <c r="D352" s="125"/>
      <c r="E352" s="23" t="str">
        <f>IFERROR(VLOOKUP(D352,証券コード!$A$2:$B$9160,2,FALSE),"")</f>
        <v/>
      </c>
      <c r="F352" s="76"/>
      <c r="G352" s="29"/>
      <c r="H352" s="33" t="str">
        <f t="shared" si="21"/>
        <v/>
      </c>
      <c r="I352" s="36"/>
      <c r="J352" s="44"/>
      <c r="K352" s="45"/>
      <c r="L352" s="40"/>
      <c r="M352" s="76"/>
      <c r="N352" s="15" t="str">
        <f t="shared" si="22"/>
        <v/>
      </c>
      <c r="O352" s="163" t="str">
        <f t="shared" si="23"/>
        <v/>
      </c>
      <c r="P352" s="3"/>
      <c r="Q352" s="16" t="str">
        <f t="shared" si="24"/>
        <v/>
      </c>
      <c r="R352" s="21" t="str">
        <f>IF(D352="","",IF(VLOOKUP(D352,証券コード!$A$2:$C$9160,3,FALSE)="","",VLOOKUP(D352,証券コード!$A$2:$C$9160,3,FALSE)))</f>
        <v/>
      </c>
      <c r="S352" s="21"/>
      <c r="T352" s="3"/>
    </row>
    <row r="353" spans="1:20" x14ac:dyDescent="0.4">
      <c r="A353" s="21"/>
      <c r="B353" s="117"/>
      <c r="C353" s="40"/>
      <c r="D353" s="125"/>
      <c r="E353" s="23" t="str">
        <f>IFERROR(VLOOKUP(D353,証券コード!$A$2:$B$9160,2,FALSE),"")</f>
        <v/>
      </c>
      <c r="F353" s="76"/>
      <c r="G353" s="29"/>
      <c r="H353" s="33" t="str">
        <f t="shared" ref="H353:H416" si="25">IF(F353="","",F353*G353)</f>
        <v/>
      </c>
      <c r="I353" s="36"/>
      <c r="J353" s="44"/>
      <c r="K353" s="45"/>
      <c r="L353" s="40"/>
      <c r="M353" s="76"/>
      <c r="N353" s="15" t="str">
        <f t="shared" si="22"/>
        <v/>
      </c>
      <c r="O353" s="163" t="str">
        <f t="shared" si="23"/>
        <v/>
      </c>
      <c r="P353" s="3"/>
      <c r="Q353" s="16" t="str">
        <f t="shared" si="24"/>
        <v/>
      </c>
      <c r="R353" s="21" t="str">
        <f>IF(D353="","",IF(VLOOKUP(D353,証券コード!$A$2:$C$9160,3,FALSE)="","",VLOOKUP(D353,証券コード!$A$2:$C$9160,3,FALSE)))</f>
        <v/>
      </c>
      <c r="S353" s="21"/>
      <c r="T353" s="3"/>
    </row>
    <row r="354" spans="1:20" x14ac:dyDescent="0.4">
      <c r="A354" s="21"/>
      <c r="B354" s="117"/>
      <c r="C354" s="40"/>
      <c r="D354" s="125"/>
      <c r="E354" s="23" t="str">
        <f>IFERROR(VLOOKUP(D354,証券コード!$A$2:$B$9160,2,FALSE),"")</f>
        <v/>
      </c>
      <c r="F354" s="76"/>
      <c r="G354" s="29"/>
      <c r="H354" s="33" t="str">
        <f t="shared" si="25"/>
        <v/>
      </c>
      <c r="I354" s="36"/>
      <c r="J354" s="44"/>
      <c r="K354" s="45"/>
      <c r="L354" s="40"/>
      <c r="M354" s="76"/>
      <c r="N354" s="15" t="str">
        <f t="shared" si="22"/>
        <v/>
      </c>
      <c r="O354" s="163" t="str">
        <f t="shared" si="23"/>
        <v/>
      </c>
      <c r="P354" s="3"/>
      <c r="Q354" s="16" t="str">
        <f t="shared" si="24"/>
        <v/>
      </c>
      <c r="R354" s="21" t="str">
        <f>IF(D354="","",IF(VLOOKUP(D354,証券コード!$A$2:$C$9160,3,FALSE)="","",VLOOKUP(D354,証券コード!$A$2:$C$9160,3,FALSE)))</f>
        <v/>
      </c>
      <c r="S354" s="21"/>
      <c r="T354" s="3"/>
    </row>
    <row r="355" spans="1:20" x14ac:dyDescent="0.4">
      <c r="A355" s="21"/>
      <c r="B355" s="117"/>
      <c r="C355" s="40"/>
      <c r="D355" s="125"/>
      <c r="E355" s="23" t="str">
        <f>IFERROR(VLOOKUP(D355,証券コード!$A$2:$B$9160,2,FALSE),"")</f>
        <v/>
      </c>
      <c r="F355" s="76"/>
      <c r="G355" s="29"/>
      <c r="H355" s="33" t="str">
        <f t="shared" si="25"/>
        <v/>
      </c>
      <c r="I355" s="36"/>
      <c r="J355" s="44"/>
      <c r="K355" s="45"/>
      <c r="L355" s="40"/>
      <c r="M355" s="76"/>
      <c r="N355" s="15" t="str">
        <f t="shared" si="22"/>
        <v/>
      </c>
      <c r="O355" s="163" t="str">
        <f t="shared" si="23"/>
        <v/>
      </c>
      <c r="P355" s="3"/>
      <c r="Q355" s="16" t="str">
        <f t="shared" si="24"/>
        <v/>
      </c>
      <c r="R355" s="21" t="str">
        <f>IF(D355="","",IF(VLOOKUP(D355,証券コード!$A$2:$C$9160,3,FALSE)="","",VLOOKUP(D355,証券コード!$A$2:$C$9160,3,FALSE)))</f>
        <v/>
      </c>
      <c r="S355" s="21"/>
      <c r="T355" s="3"/>
    </row>
    <row r="356" spans="1:20" x14ac:dyDescent="0.4">
      <c r="A356" s="21"/>
      <c r="B356" s="117"/>
      <c r="C356" s="40"/>
      <c r="D356" s="125"/>
      <c r="E356" s="23" t="str">
        <f>IFERROR(VLOOKUP(D356,証券コード!$A$2:$B$9160,2,FALSE),"")</f>
        <v/>
      </c>
      <c r="F356" s="76"/>
      <c r="G356" s="29"/>
      <c r="H356" s="33" t="str">
        <f t="shared" si="25"/>
        <v/>
      </c>
      <c r="I356" s="36"/>
      <c r="J356" s="44"/>
      <c r="K356" s="45"/>
      <c r="L356" s="40"/>
      <c r="M356" s="76"/>
      <c r="N356" s="15" t="str">
        <f t="shared" si="22"/>
        <v/>
      </c>
      <c r="O356" s="163" t="str">
        <f t="shared" si="23"/>
        <v/>
      </c>
      <c r="P356" s="3"/>
      <c r="Q356" s="16" t="str">
        <f t="shared" si="24"/>
        <v/>
      </c>
      <c r="R356" s="21" t="str">
        <f>IF(D356="","",IF(VLOOKUP(D356,証券コード!$A$2:$C$9160,3,FALSE)="","",VLOOKUP(D356,証券コード!$A$2:$C$9160,3,FALSE)))</f>
        <v/>
      </c>
      <c r="S356" s="21"/>
      <c r="T356" s="3"/>
    </row>
    <row r="357" spans="1:20" x14ac:dyDescent="0.4">
      <c r="A357" s="21"/>
      <c r="B357" s="117"/>
      <c r="C357" s="40"/>
      <c r="D357" s="125"/>
      <c r="E357" s="23" t="str">
        <f>IFERROR(VLOOKUP(D357,証券コード!$A$2:$B$9160,2,FALSE),"")</f>
        <v/>
      </c>
      <c r="F357" s="76"/>
      <c r="G357" s="29"/>
      <c r="H357" s="33" t="str">
        <f t="shared" si="25"/>
        <v/>
      </c>
      <c r="I357" s="36"/>
      <c r="J357" s="44"/>
      <c r="K357" s="45"/>
      <c r="L357" s="40"/>
      <c r="M357" s="76"/>
      <c r="N357" s="15" t="str">
        <f t="shared" si="22"/>
        <v/>
      </c>
      <c r="O357" s="163" t="str">
        <f t="shared" si="23"/>
        <v/>
      </c>
      <c r="P357" s="3"/>
      <c r="Q357" s="16" t="str">
        <f t="shared" si="24"/>
        <v/>
      </c>
      <c r="R357" s="21" t="str">
        <f>IF(D357="","",IF(VLOOKUP(D357,証券コード!$A$2:$C$9160,3,FALSE)="","",VLOOKUP(D357,証券コード!$A$2:$C$9160,3,FALSE)))</f>
        <v/>
      </c>
      <c r="S357" s="21"/>
      <c r="T357" s="3"/>
    </row>
    <row r="358" spans="1:20" x14ac:dyDescent="0.4">
      <c r="A358" s="21"/>
      <c r="B358" s="117"/>
      <c r="C358" s="40"/>
      <c r="D358" s="125"/>
      <c r="E358" s="23" t="str">
        <f>IFERROR(VLOOKUP(D358,証券コード!$A$2:$B$9160,2,FALSE),"")</f>
        <v/>
      </c>
      <c r="F358" s="76"/>
      <c r="G358" s="29"/>
      <c r="H358" s="33" t="str">
        <f t="shared" si="25"/>
        <v/>
      </c>
      <c r="I358" s="36"/>
      <c r="J358" s="44"/>
      <c r="K358" s="45"/>
      <c r="L358" s="40"/>
      <c r="M358" s="76"/>
      <c r="N358" s="15" t="str">
        <f t="shared" si="22"/>
        <v/>
      </c>
      <c r="O358" s="163" t="str">
        <f t="shared" si="23"/>
        <v/>
      </c>
      <c r="P358" s="3"/>
      <c r="Q358" s="16" t="str">
        <f t="shared" si="24"/>
        <v/>
      </c>
      <c r="R358" s="21" t="str">
        <f>IF(D358="","",IF(VLOOKUP(D358,証券コード!$A$2:$C$9160,3,FALSE)="","",VLOOKUP(D358,証券コード!$A$2:$C$9160,3,FALSE)))</f>
        <v/>
      </c>
      <c r="S358" s="21"/>
      <c r="T358" s="3"/>
    </row>
    <row r="359" spans="1:20" x14ac:dyDescent="0.4">
      <c r="A359" s="21"/>
      <c r="B359" s="117"/>
      <c r="C359" s="40"/>
      <c r="D359" s="125"/>
      <c r="E359" s="23" t="str">
        <f>IFERROR(VLOOKUP(D359,証券コード!$A$2:$B$9160,2,FALSE),"")</f>
        <v/>
      </c>
      <c r="F359" s="76"/>
      <c r="G359" s="29"/>
      <c r="H359" s="33" t="str">
        <f t="shared" si="25"/>
        <v/>
      </c>
      <c r="I359" s="36"/>
      <c r="J359" s="44"/>
      <c r="K359" s="45"/>
      <c r="L359" s="40"/>
      <c r="M359" s="76"/>
      <c r="N359" s="15" t="str">
        <f t="shared" si="22"/>
        <v/>
      </c>
      <c r="O359" s="163" t="str">
        <f t="shared" si="23"/>
        <v/>
      </c>
      <c r="P359" s="3"/>
      <c r="Q359" s="16" t="str">
        <f t="shared" si="24"/>
        <v/>
      </c>
      <c r="R359" s="21" t="str">
        <f>IF(D359="","",IF(VLOOKUP(D359,証券コード!$A$2:$C$9160,3,FALSE)="","",VLOOKUP(D359,証券コード!$A$2:$C$9160,3,FALSE)))</f>
        <v/>
      </c>
      <c r="S359" s="21"/>
      <c r="T359" s="3"/>
    </row>
    <row r="360" spans="1:20" x14ac:dyDescent="0.4">
      <c r="A360" s="21"/>
      <c r="B360" s="117"/>
      <c r="C360" s="40"/>
      <c r="D360" s="125"/>
      <c r="E360" s="23" t="str">
        <f>IFERROR(VLOOKUP(D360,証券コード!$A$2:$B$9160,2,FALSE),"")</f>
        <v/>
      </c>
      <c r="F360" s="76"/>
      <c r="G360" s="29"/>
      <c r="H360" s="33" t="str">
        <f t="shared" si="25"/>
        <v/>
      </c>
      <c r="I360" s="36"/>
      <c r="J360" s="44"/>
      <c r="K360" s="45"/>
      <c r="L360" s="40"/>
      <c r="M360" s="76"/>
      <c r="N360" s="15" t="str">
        <f t="shared" si="22"/>
        <v/>
      </c>
      <c r="O360" s="163" t="str">
        <f t="shared" si="23"/>
        <v/>
      </c>
      <c r="P360" s="3"/>
      <c r="Q360" s="16" t="str">
        <f t="shared" si="24"/>
        <v/>
      </c>
      <c r="R360" s="21" t="str">
        <f>IF(D360="","",IF(VLOOKUP(D360,証券コード!$A$2:$C$9160,3,FALSE)="","",VLOOKUP(D360,証券コード!$A$2:$C$9160,3,FALSE)))</f>
        <v/>
      </c>
      <c r="S360" s="21"/>
      <c r="T360" s="3"/>
    </row>
    <row r="361" spans="1:20" x14ac:dyDescent="0.4">
      <c r="A361" s="21"/>
      <c r="B361" s="117"/>
      <c r="C361" s="40"/>
      <c r="D361" s="125"/>
      <c r="E361" s="23" t="str">
        <f>IFERROR(VLOOKUP(D361,証券コード!$A$2:$B$9160,2,FALSE),"")</f>
        <v/>
      </c>
      <c r="F361" s="76"/>
      <c r="G361" s="29"/>
      <c r="H361" s="33" t="str">
        <f t="shared" si="25"/>
        <v/>
      </c>
      <c r="I361" s="36"/>
      <c r="J361" s="44"/>
      <c r="K361" s="45"/>
      <c r="L361" s="40"/>
      <c r="M361" s="76"/>
      <c r="N361" s="15" t="str">
        <f t="shared" si="22"/>
        <v/>
      </c>
      <c r="O361" s="163" t="str">
        <f t="shared" si="23"/>
        <v/>
      </c>
      <c r="P361" s="3"/>
      <c r="Q361" s="16" t="str">
        <f t="shared" si="24"/>
        <v/>
      </c>
      <c r="R361" s="21" t="str">
        <f>IF(D361="","",IF(VLOOKUP(D361,証券コード!$A$2:$C$9160,3,FALSE)="","",VLOOKUP(D361,証券コード!$A$2:$C$9160,3,FALSE)))</f>
        <v/>
      </c>
      <c r="S361" s="21"/>
      <c r="T361" s="3"/>
    </row>
    <row r="362" spans="1:20" x14ac:dyDescent="0.4">
      <c r="A362" s="21"/>
      <c r="B362" s="117"/>
      <c r="C362" s="40"/>
      <c r="D362" s="125"/>
      <c r="E362" s="23" t="str">
        <f>IFERROR(VLOOKUP(D362,証券コード!$A$2:$B$9160,2,FALSE),"")</f>
        <v/>
      </c>
      <c r="F362" s="76"/>
      <c r="G362" s="29"/>
      <c r="H362" s="33" t="str">
        <f t="shared" si="25"/>
        <v/>
      </c>
      <c r="I362" s="36"/>
      <c r="J362" s="44"/>
      <c r="K362" s="45"/>
      <c r="L362" s="40"/>
      <c r="M362" s="76"/>
      <c r="N362" s="15" t="str">
        <f t="shared" si="22"/>
        <v/>
      </c>
      <c r="O362" s="163" t="str">
        <f t="shared" si="23"/>
        <v/>
      </c>
      <c r="P362" s="3"/>
      <c r="Q362" s="16" t="str">
        <f t="shared" si="24"/>
        <v/>
      </c>
      <c r="R362" s="21" t="str">
        <f>IF(D362="","",IF(VLOOKUP(D362,証券コード!$A$2:$C$9160,3,FALSE)="","",VLOOKUP(D362,証券コード!$A$2:$C$9160,3,FALSE)))</f>
        <v/>
      </c>
      <c r="S362" s="21"/>
      <c r="T362" s="3"/>
    </row>
    <row r="363" spans="1:20" x14ac:dyDescent="0.4">
      <c r="A363" s="21"/>
      <c r="B363" s="117"/>
      <c r="C363" s="40"/>
      <c r="D363" s="125"/>
      <c r="E363" s="23" t="str">
        <f>IFERROR(VLOOKUP(D363,証券コード!$A$2:$B$9160,2,FALSE),"")</f>
        <v/>
      </c>
      <c r="F363" s="76"/>
      <c r="G363" s="29"/>
      <c r="H363" s="33" t="str">
        <f t="shared" si="25"/>
        <v/>
      </c>
      <c r="I363" s="36"/>
      <c r="J363" s="44"/>
      <c r="K363" s="45"/>
      <c r="L363" s="40"/>
      <c r="M363" s="76"/>
      <c r="N363" s="15" t="str">
        <f t="shared" si="22"/>
        <v/>
      </c>
      <c r="O363" s="163" t="str">
        <f t="shared" si="23"/>
        <v/>
      </c>
      <c r="P363" s="3"/>
      <c r="Q363" s="16" t="str">
        <f t="shared" si="24"/>
        <v/>
      </c>
      <c r="R363" s="21" t="str">
        <f>IF(D363="","",IF(VLOOKUP(D363,証券コード!$A$2:$C$9160,3,FALSE)="","",VLOOKUP(D363,証券コード!$A$2:$C$9160,3,FALSE)))</f>
        <v/>
      </c>
      <c r="S363" s="21"/>
      <c r="T363" s="3"/>
    </row>
    <row r="364" spans="1:20" x14ac:dyDescent="0.4">
      <c r="A364" s="21"/>
      <c r="B364" s="117"/>
      <c r="C364" s="40"/>
      <c r="D364" s="125"/>
      <c r="E364" s="23" t="str">
        <f>IFERROR(VLOOKUP(D364,証券コード!$A$2:$B$9160,2,FALSE),"")</f>
        <v/>
      </c>
      <c r="F364" s="76"/>
      <c r="G364" s="29"/>
      <c r="H364" s="33" t="str">
        <f t="shared" si="25"/>
        <v/>
      </c>
      <c r="I364" s="36"/>
      <c r="J364" s="44"/>
      <c r="K364" s="45"/>
      <c r="L364" s="40"/>
      <c r="M364" s="76"/>
      <c r="N364" s="15" t="str">
        <f t="shared" si="22"/>
        <v/>
      </c>
      <c r="O364" s="163" t="str">
        <f t="shared" si="23"/>
        <v/>
      </c>
      <c r="P364" s="3"/>
      <c r="Q364" s="16" t="str">
        <f t="shared" si="24"/>
        <v/>
      </c>
      <c r="R364" s="21" t="str">
        <f>IF(D364="","",IF(VLOOKUP(D364,証券コード!$A$2:$C$9160,3,FALSE)="","",VLOOKUP(D364,証券コード!$A$2:$C$9160,3,FALSE)))</f>
        <v/>
      </c>
      <c r="S364" s="21"/>
      <c r="T364" s="3"/>
    </row>
    <row r="365" spans="1:20" x14ac:dyDescent="0.4">
      <c r="A365" s="21"/>
      <c r="B365" s="117"/>
      <c r="C365" s="40"/>
      <c r="D365" s="125"/>
      <c r="E365" s="23" t="str">
        <f>IFERROR(VLOOKUP(D365,証券コード!$A$2:$B$9160,2,FALSE),"")</f>
        <v/>
      </c>
      <c r="F365" s="76"/>
      <c r="G365" s="29"/>
      <c r="H365" s="33" t="str">
        <f t="shared" si="25"/>
        <v/>
      </c>
      <c r="I365" s="36"/>
      <c r="J365" s="44"/>
      <c r="K365" s="45"/>
      <c r="L365" s="40"/>
      <c r="M365" s="76"/>
      <c r="N365" s="15" t="str">
        <f t="shared" si="22"/>
        <v/>
      </c>
      <c r="O365" s="163" t="str">
        <f t="shared" si="23"/>
        <v/>
      </c>
      <c r="P365" s="3"/>
      <c r="Q365" s="16" t="str">
        <f t="shared" si="24"/>
        <v/>
      </c>
      <c r="R365" s="21" t="str">
        <f>IF(D365="","",IF(VLOOKUP(D365,証券コード!$A$2:$C$9160,3,FALSE)="","",VLOOKUP(D365,証券コード!$A$2:$C$9160,3,FALSE)))</f>
        <v/>
      </c>
      <c r="S365" s="21"/>
      <c r="T365" s="3"/>
    </row>
    <row r="366" spans="1:20" x14ac:dyDescent="0.4">
      <c r="A366" s="21"/>
      <c r="B366" s="117"/>
      <c r="C366" s="40"/>
      <c r="D366" s="125"/>
      <c r="E366" s="23" t="str">
        <f>IFERROR(VLOOKUP(D366,証券コード!$A$2:$B$9160,2,FALSE),"")</f>
        <v/>
      </c>
      <c r="F366" s="76"/>
      <c r="G366" s="29"/>
      <c r="H366" s="33" t="str">
        <f t="shared" si="25"/>
        <v/>
      </c>
      <c r="I366" s="36"/>
      <c r="J366" s="44"/>
      <c r="K366" s="45"/>
      <c r="L366" s="40"/>
      <c r="M366" s="76"/>
      <c r="N366" s="15" t="str">
        <f t="shared" si="22"/>
        <v/>
      </c>
      <c r="O366" s="163" t="str">
        <f t="shared" si="23"/>
        <v/>
      </c>
      <c r="P366" s="3"/>
      <c r="Q366" s="16" t="str">
        <f t="shared" si="24"/>
        <v/>
      </c>
      <c r="R366" s="21" t="str">
        <f>IF(D366="","",IF(VLOOKUP(D366,証券コード!$A$2:$C$9160,3,FALSE)="","",VLOOKUP(D366,証券コード!$A$2:$C$9160,3,FALSE)))</f>
        <v/>
      </c>
      <c r="S366" s="21"/>
      <c r="T366" s="3"/>
    </row>
    <row r="367" spans="1:20" x14ac:dyDescent="0.4">
      <c r="A367" s="21"/>
      <c r="B367" s="117"/>
      <c r="C367" s="40"/>
      <c r="D367" s="125"/>
      <c r="E367" s="23" t="str">
        <f>IFERROR(VLOOKUP(D367,証券コード!$A$2:$B$9160,2,FALSE),"")</f>
        <v/>
      </c>
      <c r="F367" s="76"/>
      <c r="G367" s="29"/>
      <c r="H367" s="33" t="str">
        <f t="shared" si="25"/>
        <v/>
      </c>
      <c r="I367" s="36"/>
      <c r="J367" s="44"/>
      <c r="K367" s="45"/>
      <c r="L367" s="40"/>
      <c r="M367" s="76"/>
      <c r="N367" s="15" t="str">
        <f t="shared" si="22"/>
        <v/>
      </c>
      <c r="O367" s="163" t="str">
        <f t="shared" si="23"/>
        <v/>
      </c>
      <c r="P367" s="3"/>
      <c r="Q367" s="16" t="str">
        <f t="shared" si="24"/>
        <v/>
      </c>
      <c r="R367" s="21" t="str">
        <f>IF(D367="","",IF(VLOOKUP(D367,証券コード!$A$2:$C$9160,3,FALSE)="","",VLOOKUP(D367,証券コード!$A$2:$C$9160,3,FALSE)))</f>
        <v/>
      </c>
      <c r="S367" s="21"/>
      <c r="T367" s="3"/>
    </row>
    <row r="368" spans="1:20" x14ac:dyDescent="0.4">
      <c r="A368" s="21"/>
      <c r="B368" s="117"/>
      <c r="C368" s="40"/>
      <c r="D368" s="125"/>
      <c r="E368" s="23" t="str">
        <f>IFERROR(VLOOKUP(D368,証券コード!$A$2:$B$9160,2,FALSE),"")</f>
        <v/>
      </c>
      <c r="F368" s="76"/>
      <c r="G368" s="29"/>
      <c r="H368" s="33" t="str">
        <f t="shared" si="25"/>
        <v/>
      </c>
      <c r="I368" s="36"/>
      <c r="J368" s="44"/>
      <c r="K368" s="45"/>
      <c r="L368" s="40"/>
      <c r="M368" s="76"/>
      <c r="N368" s="15" t="str">
        <f t="shared" si="22"/>
        <v/>
      </c>
      <c r="O368" s="163" t="str">
        <f t="shared" si="23"/>
        <v/>
      </c>
      <c r="P368" s="3"/>
      <c r="Q368" s="16" t="str">
        <f t="shared" si="24"/>
        <v/>
      </c>
      <c r="R368" s="21" t="str">
        <f>IF(D368="","",IF(VLOOKUP(D368,証券コード!$A$2:$C$9160,3,FALSE)="","",VLOOKUP(D368,証券コード!$A$2:$C$9160,3,FALSE)))</f>
        <v/>
      </c>
      <c r="S368" s="21"/>
      <c r="T368" s="3"/>
    </row>
    <row r="369" spans="1:20" x14ac:dyDescent="0.4">
      <c r="A369" s="21"/>
      <c r="B369" s="117"/>
      <c r="C369" s="40"/>
      <c r="D369" s="125"/>
      <c r="E369" s="23" t="str">
        <f>IFERROR(VLOOKUP(D369,証券コード!$A$2:$B$9160,2,FALSE),"")</f>
        <v/>
      </c>
      <c r="F369" s="76"/>
      <c r="G369" s="29"/>
      <c r="H369" s="33" t="str">
        <f t="shared" si="25"/>
        <v/>
      </c>
      <c r="I369" s="36"/>
      <c r="J369" s="44"/>
      <c r="K369" s="45"/>
      <c r="L369" s="40"/>
      <c r="M369" s="76"/>
      <c r="N369" s="15" t="str">
        <f t="shared" si="22"/>
        <v/>
      </c>
      <c r="O369" s="163" t="str">
        <f t="shared" si="23"/>
        <v/>
      </c>
      <c r="P369" s="3"/>
      <c r="Q369" s="16" t="str">
        <f t="shared" si="24"/>
        <v/>
      </c>
      <c r="R369" s="21" t="str">
        <f>IF(D369="","",IF(VLOOKUP(D369,証券コード!$A$2:$C$9160,3,FALSE)="","",VLOOKUP(D369,証券コード!$A$2:$C$9160,3,FALSE)))</f>
        <v/>
      </c>
      <c r="S369" s="21"/>
      <c r="T369" s="3"/>
    </row>
    <row r="370" spans="1:20" x14ac:dyDescent="0.4">
      <c r="A370" s="21"/>
      <c r="B370" s="117"/>
      <c r="C370" s="40"/>
      <c r="D370" s="125"/>
      <c r="E370" s="23" t="str">
        <f>IFERROR(VLOOKUP(D370,証券コード!$A$2:$B$9160,2,FALSE),"")</f>
        <v/>
      </c>
      <c r="F370" s="76"/>
      <c r="G370" s="29"/>
      <c r="H370" s="33" t="str">
        <f t="shared" si="25"/>
        <v/>
      </c>
      <c r="I370" s="36"/>
      <c r="J370" s="44"/>
      <c r="K370" s="45"/>
      <c r="L370" s="40"/>
      <c r="M370" s="76"/>
      <c r="N370" s="15" t="str">
        <f t="shared" si="22"/>
        <v/>
      </c>
      <c r="O370" s="163" t="str">
        <f t="shared" si="23"/>
        <v/>
      </c>
      <c r="P370" s="3"/>
      <c r="Q370" s="16" t="str">
        <f t="shared" si="24"/>
        <v/>
      </c>
      <c r="R370" s="21" t="str">
        <f>IF(D370="","",IF(VLOOKUP(D370,証券コード!$A$2:$C$9160,3,FALSE)="","",VLOOKUP(D370,証券コード!$A$2:$C$9160,3,FALSE)))</f>
        <v/>
      </c>
      <c r="S370" s="21"/>
      <c r="T370" s="3"/>
    </row>
    <row r="371" spans="1:20" x14ac:dyDescent="0.4">
      <c r="A371" s="21"/>
      <c r="B371" s="117"/>
      <c r="C371" s="40"/>
      <c r="D371" s="125"/>
      <c r="E371" s="23" t="str">
        <f>IFERROR(VLOOKUP(D371,証券コード!$A$2:$B$9160,2,FALSE),"")</f>
        <v/>
      </c>
      <c r="F371" s="76"/>
      <c r="G371" s="29"/>
      <c r="H371" s="33" t="str">
        <f t="shared" si="25"/>
        <v/>
      </c>
      <c r="I371" s="36"/>
      <c r="J371" s="44"/>
      <c r="K371" s="45"/>
      <c r="L371" s="40"/>
      <c r="M371" s="76"/>
      <c r="N371" s="15" t="str">
        <f t="shared" si="22"/>
        <v/>
      </c>
      <c r="O371" s="163" t="str">
        <f t="shared" si="23"/>
        <v/>
      </c>
      <c r="P371" s="3"/>
      <c r="Q371" s="16" t="str">
        <f t="shared" si="24"/>
        <v/>
      </c>
      <c r="R371" s="21" t="str">
        <f>IF(D371="","",IF(VLOOKUP(D371,証券コード!$A$2:$C$9160,3,FALSE)="","",VLOOKUP(D371,証券コード!$A$2:$C$9160,3,FALSE)))</f>
        <v/>
      </c>
      <c r="S371" s="21"/>
      <c r="T371" s="3"/>
    </row>
    <row r="372" spans="1:20" x14ac:dyDescent="0.4">
      <c r="A372" s="21"/>
      <c r="B372" s="117"/>
      <c r="C372" s="40"/>
      <c r="D372" s="125"/>
      <c r="E372" s="23" t="str">
        <f>IFERROR(VLOOKUP(D372,証券コード!$A$2:$B$9160,2,FALSE),"")</f>
        <v/>
      </c>
      <c r="F372" s="76"/>
      <c r="G372" s="29"/>
      <c r="H372" s="33" t="str">
        <f t="shared" si="25"/>
        <v/>
      </c>
      <c r="I372" s="36"/>
      <c r="J372" s="44"/>
      <c r="K372" s="45"/>
      <c r="L372" s="40"/>
      <c r="M372" s="76"/>
      <c r="N372" s="15" t="str">
        <f t="shared" si="22"/>
        <v/>
      </c>
      <c r="O372" s="163" t="str">
        <f t="shared" si="23"/>
        <v/>
      </c>
      <c r="P372" s="3"/>
      <c r="Q372" s="16" t="str">
        <f t="shared" si="24"/>
        <v/>
      </c>
      <c r="R372" s="21" t="str">
        <f>IF(D372="","",IF(VLOOKUP(D372,証券コード!$A$2:$C$9160,3,FALSE)="","",VLOOKUP(D372,証券コード!$A$2:$C$9160,3,FALSE)))</f>
        <v/>
      </c>
      <c r="S372" s="21"/>
      <c r="T372" s="3"/>
    </row>
    <row r="373" spans="1:20" x14ac:dyDescent="0.4">
      <c r="A373" s="21"/>
      <c r="B373" s="117"/>
      <c r="C373" s="40"/>
      <c r="D373" s="125"/>
      <c r="E373" s="23" t="str">
        <f>IFERROR(VLOOKUP(D373,証券コード!$A$2:$B$9160,2,FALSE),"")</f>
        <v/>
      </c>
      <c r="F373" s="76"/>
      <c r="G373" s="29"/>
      <c r="H373" s="33" t="str">
        <f t="shared" si="25"/>
        <v/>
      </c>
      <c r="I373" s="36"/>
      <c r="J373" s="44"/>
      <c r="K373" s="45"/>
      <c r="L373" s="40"/>
      <c r="M373" s="76"/>
      <c r="N373" s="15" t="str">
        <f t="shared" si="22"/>
        <v/>
      </c>
      <c r="O373" s="163" t="str">
        <f t="shared" si="23"/>
        <v/>
      </c>
      <c r="P373" s="3"/>
      <c r="Q373" s="16" t="str">
        <f t="shared" si="24"/>
        <v/>
      </c>
      <c r="R373" s="21" t="str">
        <f>IF(D373="","",IF(VLOOKUP(D373,証券コード!$A$2:$C$9160,3,FALSE)="","",VLOOKUP(D373,証券コード!$A$2:$C$9160,3,FALSE)))</f>
        <v/>
      </c>
      <c r="S373" s="21"/>
      <c r="T373" s="3"/>
    </row>
    <row r="374" spans="1:20" x14ac:dyDescent="0.4">
      <c r="A374" s="21"/>
      <c r="B374" s="117"/>
      <c r="C374" s="40"/>
      <c r="D374" s="125"/>
      <c r="E374" s="23" t="str">
        <f>IFERROR(VLOOKUP(D374,証券コード!$A$2:$B$9160,2,FALSE),"")</f>
        <v/>
      </c>
      <c r="F374" s="76"/>
      <c r="G374" s="29"/>
      <c r="H374" s="33" t="str">
        <f t="shared" si="25"/>
        <v/>
      </c>
      <c r="I374" s="36"/>
      <c r="J374" s="44"/>
      <c r="K374" s="45"/>
      <c r="L374" s="40"/>
      <c r="M374" s="76"/>
      <c r="N374" s="15" t="str">
        <f t="shared" si="22"/>
        <v/>
      </c>
      <c r="O374" s="163" t="str">
        <f t="shared" si="23"/>
        <v/>
      </c>
      <c r="P374" s="3"/>
      <c r="Q374" s="16" t="str">
        <f t="shared" si="24"/>
        <v/>
      </c>
      <c r="R374" s="21" t="str">
        <f>IF(D374="","",IF(VLOOKUP(D374,証券コード!$A$2:$C$9160,3,FALSE)="","",VLOOKUP(D374,証券コード!$A$2:$C$9160,3,FALSE)))</f>
        <v/>
      </c>
      <c r="S374" s="21"/>
      <c r="T374" s="3"/>
    </row>
    <row r="375" spans="1:20" x14ac:dyDescent="0.4">
      <c r="A375" s="21"/>
      <c r="B375" s="117"/>
      <c r="C375" s="40"/>
      <c r="D375" s="125"/>
      <c r="E375" s="23" t="str">
        <f>IFERROR(VLOOKUP(D375,証券コード!$A$2:$B$9160,2,FALSE),"")</f>
        <v/>
      </c>
      <c r="F375" s="76"/>
      <c r="G375" s="29"/>
      <c r="H375" s="33" t="str">
        <f t="shared" si="25"/>
        <v/>
      </c>
      <c r="I375" s="36"/>
      <c r="J375" s="44"/>
      <c r="K375" s="45"/>
      <c r="L375" s="40"/>
      <c r="M375" s="76"/>
      <c r="N375" s="15" t="str">
        <f t="shared" si="22"/>
        <v/>
      </c>
      <c r="O375" s="163" t="str">
        <f t="shared" si="23"/>
        <v/>
      </c>
      <c r="P375" s="3"/>
      <c r="Q375" s="16" t="str">
        <f t="shared" si="24"/>
        <v/>
      </c>
      <c r="R375" s="21" t="str">
        <f>IF(D375="","",IF(VLOOKUP(D375,証券コード!$A$2:$C$9160,3,FALSE)="","",VLOOKUP(D375,証券コード!$A$2:$C$9160,3,FALSE)))</f>
        <v/>
      </c>
      <c r="S375" s="21"/>
      <c r="T375" s="3"/>
    </row>
    <row r="376" spans="1:20" x14ac:dyDescent="0.4">
      <c r="A376" s="21"/>
      <c r="B376" s="117"/>
      <c r="C376" s="40"/>
      <c r="D376" s="125"/>
      <c r="E376" s="23" t="str">
        <f>IFERROR(VLOOKUP(D376,証券コード!$A$2:$B$9160,2,FALSE),"")</f>
        <v/>
      </c>
      <c r="F376" s="76"/>
      <c r="G376" s="29"/>
      <c r="H376" s="33" t="str">
        <f t="shared" si="25"/>
        <v/>
      </c>
      <c r="I376" s="36"/>
      <c r="J376" s="44"/>
      <c r="K376" s="45"/>
      <c r="L376" s="40"/>
      <c r="M376" s="76"/>
      <c r="N376" s="15" t="str">
        <f t="shared" si="22"/>
        <v/>
      </c>
      <c r="O376" s="163" t="str">
        <f t="shared" si="23"/>
        <v/>
      </c>
      <c r="P376" s="3"/>
      <c r="Q376" s="16" t="str">
        <f t="shared" si="24"/>
        <v/>
      </c>
      <c r="R376" s="21" t="str">
        <f>IF(D376="","",IF(VLOOKUP(D376,証券コード!$A$2:$C$9160,3,FALSE)="","",VLOOKUP(D376,証券コード!$A$2:$C$9160,3,FALSE)))</f>
        <v/>
      </c>
      <c r="S376" s="21"/>
      <c r="T376" s="3"/>
    </row>
    <row r="377" spans="1:20" x14ac:dyDescent="0.4">
      <c r="A377" s="21"/>
      <c r="B377" s="117"/>
      <c r="C377" s="40"/>
      <c r="D377" s="125"/>
      <c r="E377" s="23" t="str">
        <f>IFERROR(VLOOKUP(D377,証券コード!$A$2:$B$9160,2,FALSE),"")</f>
        <v/>
      </c>
      <c r="F377" s="76"/>
      <c r="G377" s="29"/>
      <c r="H377" s="33" t="str">
        <f t="shared" si="25"/>
        <v/>
      </c>
      <c r="I377" s="36"/>
      <c r="J377" s="44"/>
      <c r="K377" s="45"/>
      <c r="L377" s="40"/>
      <c r="M377" s="76"/>
      <c r="N377" s="15" t="str">
        <f t="shared" si="22"/>
        <v/>
      </c>
      <c r="O377" s="163" t="str">
        <f t="shared" si="23"/>
        <v/>
      </c>
      <c r="P377" s="3"/>
      <c r="Q377" s="16" t="str">
        <f t="shared" si="24"/>
        <v/>
      </c>
      <c r="R377" s="21" t="str">
        <f>IF(D377="","",IF(VLOOKUP(D377,証券コード!$A$2:$C$9160,3,FALSE)="","",VLOOKUP(D377,証券コード!$A$2:$C$9160,3,FALSE)))</f>
        <v/>
      </c>
      <c r="S377" s="21"/>
      <c r="T377" s="3"/>
    </row>
    <row r="378" spans="1:20" x14ac:dyDescent="0.4">
      <c r="A378" s="21"/>
      <c r="B378" s="117"/>
      <c r="C378" s="40"/>
      <c r="D378" s="125"/>
      <c r="E378" s="23" t="str">
        <f>IFERROR(VLOOKUP(D378,証券コード!$A$2:$B$9160,2,FALSE),"")</f>
        <v/>
      </c>
      <c r="F378" s="76"/>
      <c r="G378" s="29"/>
      <c r="H378" s="33" t="str">
        <f t="shared" si="25"/>
        <v/>
      </c>
      <c r="I378" s="36"/>
      <c r="J378" s="44"/>
      <c r="K378" s="45"/>
      <c r="L378" s="40"/>
      <c r="M378" s="76"/>
      <c r="N378" s="15" t="str">
        <f t="shared" si="22"/>
        <v/>
      </c>
      <c r="O378" s="163" t="str">
        <f t="shared" si="23"/>
        <v/>
      </c>
      <c r="P378" s="3"/>
      <c r="Q378" s="16" t="str">
        <f t="shared" si="24"/>
        <v/>
      </c>
      <c r="R378" s="21" t="str">
        <f>IF(D378="","",IF(VLOOKUP(D378,証券コード!$A$2:$C$9160,3,FALSE)="","",VLOOKUP(D378,証券コード!$A$2:$C$9160,3,FALSE)))</f>
        <v/>
      </c>
      <c r="S378" s="21"/>
      <c r="T378" s="3"/>
    </row>
    <row r="379" spans="1:20" x14ac:dyDescent="0.4">
      <c r="A379" s="21"/>
      <c r="B379" s="117"/>
      <c r="C379" s="40"/>
      <c r="D379" s="125"/>
      <c r="E379" s="23" t="str">
        <f>IFERROR(VLOOKUP(D379,証券コード!$A$2:$B$9160,2,FALSE),"")</f>
        <v/>
      </c>
      <c r="F379" s="76"/>
      <c r="G379" s="29"/>
      <c r="H379" s="33" t="str">
        <f t="shared" si="25"/>
        <v/>
      </c>
      <c r="I379" s="36"/>
      <c r="J379" s="44"/>
      <c r="K379" s="45"/>
      <c r="L379" s="40"/>
      <c r="M379" s="76"/>
      <c r="N379" s="15" t="str">
        <f t="shared" si="22"/>
        <v/>
      </c>
      <c r="O379" s="163" t="str">
        <f t="shared" si="23"/>
        <v/>
      </c>
      <c r="P379" s="3"/>
      <c r="Q379" s="16" t="str">
        <f t="shared" si="24"/>
        <v/>
      </c>
      <c r="R379" s="21" t="str">
        <f>IF(D379="","",IF(VLOOKUP(D379,証券コード!$A$2:$C$9160,3,FALSE)="","",VLOOKUP(D379,証券コード!$A$2:$C$9160,3,FALSE)))</f>
        <v/>
      </c>
      <c r="S379" s="21"/>
      <c r="T379" s="3"/>
    </row>
    <row r="380" spans="1:20" x14ac:dyDescent="0.4">
      <c r="A380" s="21"/>
      <c r="B380" s="117"/>
      <c r="C380" s="40"/>
      <c r="D380" s="125"/>
      <c r="E380" s="23" t="str">
        <f>IFERROR(VLOOKUP(D380,証券コード!$A$2:$B$9160,2,FALSE),"")</f>
        <v/>
      </c>
      <c r="F380" s="76"/>
      <c r="G380" s="29"/>
      <c r="H380" s="33" t="str">
        <f t="shared" si="25"/>
        <v/>
      </c>
      <c r="I380" s="36"/>
      <c r="J380" s="44"/>
      <c r="K380" s="45"/>
      <c r="L380" s="40"/>
      <c r="M380" s="76"/>
      <c r="N380" s="15" t="str">
        <f t="shared" si="22"/>
        <v/>
      </c>
      <c r="O380" s="163" t="str">
        <f t="shared" si="23"/>
        <v/>
      </c>
      <c r="P380" s="3"/>
      <c r="Q380" s="16" t="str">
        <f t="shared" si="24"/>
        <v/>
      </c>
      <c r="R380" s="21" t="str">
        <f>IF(D380="","",IF(VLOOKUP(D380,証券コード!$A$2:$C$9160,3,FALSE)="","",VLOOKUP(D380,証券コード!$A$2:$C$9160,3,FALSE)))</f>
        <v/>
      </c>
      <c r="S380" s="21"/>
      <c r="T380" s="3"/>
    </row>
    <row r="381" spans="1:20" x14ac:dyDescent="0.4">
      <c r="A381" s="21"/>
      <c r="B381" s="117"/>
      <c r="C381" s="40"/>
      <c r="D381" s="125"/>
      <c r="E381" s="23" t="str">
        <f>IFERROR(VLOOKUP(D381,証券コード!$A$2:$B$9160,2,FALSE),"")</f>
        <v/>
      </c>
      <c r="F381" s="76"/>
      <c r="G381" s="29"/>
      <c r="H381" s="33" t="str">
        <f t="shared" si="25"/>
        <v/>
      </c>
      <c r="I381" s="36"/>
      <c r="J381" s="44"/>
      <c r="K381" s="45"/>
      <c r="L381" s="40"/>
      <c r="M381" s="76"/>
      <c r="N381" s="15" t="str">
        <f t="shared" si="22"/>
        <v/>
      </c>
      <c r="O381" s="163" t="str">
        <f t="shared" si="23"/>
        <v/>
      </c>
      <c r="P381" s="3"/>
      <c r="Q381" s="16" t="str">
        <f t="shared" si="24"/>
        <v/>
      </c>
      <c r="R381" s="21" t="str">
        <f>IF(D381="","",IF(VLOOKUP(D381,証券コード!$A$2:$C$9160,3,FALSE)="","",VLOOKUP(D381,証券コード!$A$2:$C$9160,3,FALSE)))</f>
        <v/>
      </c>
      <c r="S381" s="21"/>
      <c r="T381" s="3"/>
    </row>
    <row r="382" spans="1:20" x14ac:dyDescent="0.4">
      <c r="A382" s="21"/>
      <c r="B382" s="117"/>
      <c r="C382" s="40"/>
      <c r="D382" s="125"/>
      <c r="E382" s="23" t="str">
        <f>IFERROR(VLOOKUP(D382,証券コード!$A$2:$B$9160,2,FALSE),"")</f>
        <v/>
      </c>
      <c r="F382" s="76"/>
      <c r="G382" s="29"/>
      <c r="H382" s="33" t="str">
        <f t="shared" si="25"/>
        <v/>
      </c>
      <c r="I382" s="36"/>
      <c r="J382" s="44"/>
      <c r="K382" s="45"/>
      <c r="L382" s="40"/>
      <c r="M382" s="76"/>
      <c r="N382" s="15" t="str">
        <f t="shared" si="22"/>
        <v/>
      </c>
      <c r="O382" s="163" t="str">
        <f t="shared" si="23"/>
        <v/>
      </c>
      <c r="P382" s="3"/>
      <c r="Q382" s="16" t="str">
        <f t="shared" si="24"/>
        <v/>
      </c>
      <c r="R382" s="21" t="str">
        <f>IF(D382="","",IF(VLOOKUP(D382,証券コード!$A$2:$C$9160,3,FALSE)="","",VLOOKUP(D382,証券コード!$A$2:$C$9160,3,FALSE)))</f>
        <v/>
      </c>
      <c r="S382" s="21"/>
      <c r="T382" s="3"/>
    </row>
    <row r="383" spans="1:20" x14ac:dyDescent="0.4">
      <c r="A383" s="21"/>
      <c r="B383" s="117"/>
      <c r="C383" s="40"/>
      <c r="D383" s="125"/>
      <c r="E383" s="23" t="str">
        <f>IFERROR(VLOOKUP(D383,証券コード!$A$2:$B$9160,2,FALSE),"")</f>
        <v/>
      </c>
      <c r="F383" s="76"/>
      <c r="G383" s="29"/>
      <c r="H383" s="33" t="str">
        <f t="shared" si="25"/>
        <v/>
      </c>
      <c r="I383" s="36"/>
      <c r="J383" s="44"/>
      <c r="K383" s="45"/>
      <c r="L383" s="40"/>
      <c r="M383" s="76"/>
      <c r="N383" s="15" t="str">
        <f t="shared" si="22"/>
        <v/>
      </c>
      <c r="O383" s="163" t="str">
        <f t="shared" si="23"/>
        <v/>
      </c>
      <c r="P383" s="3"/>
      <c r="Q383" s="16" t="str">
        <f t="shared" si="24"/>
        <v/>
      </c>
      <c r="R383" s="21" t="str">
        <f>IF(D383="","",IF(VLOOKUP(D383,証券コード!$A$2:$C$9160,3,FALSE)="","",VLOOKUP(D383,証券コード!$A$2:$C$9160,3,FALSE)))</f>
        <v/>
      </c>
      <c r="S383" s="21"/>
      <c r="T383" s="3"/>
    </row>
    <row r="384" spans="1:20" x14ac:dyDescent="0.4">
      <c r="A384" s="21"/>
      <c r="B384" s="117"/>
      <c r="C384" s="40"/>
      <c r="D384" s="125"/>
      <c r="E384" s="23" t="str">
        <f>IFERROR(VLOOKUP(D384,証券コード!$A$2:$B$9160,2,FALSE),"")</f>
        <v/>
      </c>
      <c r="F384" s="76"/>
      <c r="G384" s="29"/>
      <c r="H384" s="33" t="str">
        <f t="shared" si="25"/>
        <v/>
      </c>
      <c r="I384" s="36"/>
      <c r="J384" s="44"/>
      <c r="K384" s="45"/>
      <c r="L384" s="40"/>
      <c r="M384" s="76"/>
      <c r="N384" s="15" t="str">
        <f t="shared" si="22"/>
        <v/>
      </c>
      <c r="O384" s="163" t="str">
        <f t="shared" si="23"/>
        <v/>
      </c>
      <c r="P384" s="3"/>
      <c r="Q384" s="16" t="str">
        <f t="shared" si="24"/>
        <v/>
      </c>
      <c r="R384" s="21" t="str">
        <f>IF(D384="","",IF(VLOOKUP(D384,証券コード!$A$2:$C$9160,3,FALSE)="","",VLOOKUP(D384,証券コード!$A$2:$C$9160,3,FALSE)))</f>
        <v/>
      </c>
      <c r="S384" s="21"/>
      <c r="T384" s="3"/>
    </row>
    <row r="385" spans="1:20" x14ac:dyDescent="0.4">
      <c r="A385" s="21"/>
      <c r="B385" s="117"/>
      <c r="C385" s="40"/>
      <c r="D385" s="125"/>
      <c r="E385" s="23" t="str">
        <f>IFERROR(VLOOKUP(D385,証券コード!$A$2:$B$9160,2,FALSE),"")</f>
        <v/>
      </c>
      <c r="F385" s="76"/>
      <c r="G385" s="29"/>
      <c r="H385" s="33" t="str">
        <f t="shared" si="25"/>
        <v/>
      </c>
      <c r="I385" s="36"/>
      <c r="J385" s="44"/>
      <c r="K385" s="45"/>
      <c r="L385" s="40"/>
      <c r="M385" s="76"/>
      <c r="N385" s="15" t="str">
        <f t="shared" si="22"/>
        <v/>
      </c>
      <c r="O385" s="163" t="str">
        <f t="shared" si="23"/>
        <v/>
      </c>
      <c r="P385" s="3"/>
      <c r="Q385" s="16" t="str">
        <f t="shared" si="24"/>
        <v/>
      </c>
      <c r="R385" s="21" t="str">
        <f>IF(D385="","",IF(VLOOKUP(D385,証券コード!$A$2:$C$9160,3,FALSE)="","",VLOOKUP(D385,証券コード!$A$2:$C$9160,3,FALSE)))</f>
        <v/>
      </c>
      <c r="S385" s="21"/>
      <c r="T385" s="3"/>
    </row>
    <row r="386" spans="1:20" x14ac:dyDescent="0.4">
      <c r="A386" s="21"/>
      <c r="B386" s="117"/>
      <c r="C386" s="40"/>
      <c r="D386" s="125"/>
      <c r="E386" s="23" t="str">
        <f>IFERROR(VLOOKUP(D386,証券コード!$A$2:$B$9160,2,FALSE),"")</f>
        <v/>
      </c>
      <c r="F386" s="76"/>
      <c r="G386" s="29"/>
      <c r="H386" s="33" t="str">
        <f t="shared" si="25"/>
        <v/>
      </c>
      <c r="I386" s="36"/>
      <c r="J386" s="44"/>
      <c r="K386" s="45"/>
      <c r="L386" s="40"/>
      <c r="M386" s="76"/>
      <c r="N386" s="15" t="str">
        <f t="shared" ref="N386:N432" si="26">IF(M386="","",(M386-F386)*G386)</f>
        <v/>
      </c>
      <c r="O386" s="163" t="str">
        <f t="shared" ref="O386:O432" si="27">IF(M386="","",ROUNDDOWN((M386-F386)/F386,4))</f>
        <v/>
      </c>
      <c r="P386" s="3"/>
      <c r="Q386" s="16" t="str">
        <f t="shared" ref="Q386:Q432" si="28">IF(ISERROR(N386-P386),"",N386-I386-P386)</f>
        <v/>
      </c>
      <c r="R386" s="21" t="str">
        <f>IF(D386="","",IF(VLOOKUP(D386,証券コード!$A$2:$C$9160,3,FALSE)="","",VLOOKUP(D386,証券コード!$A$2:$C$9160,3,FALSE)))</f>
        <v/>
      </c>
      <c r="S386" s="21"/>
      <c r="T386" s="3"/>
    </row>
    <row r="387" spans="1:20" x14ac:dyDescent="0.4">
      <c r="A387" s="21"/>
      <c r="B387" s="117"/>
      <c r="C387" s="40"/>
      <c r="D387" s="125"/>
      <c r="E387" s="23" t="str">
        <f>IFERROR(VLOOKUP(D387,証券コード!$A$2:$B$9160,2,FALSE),"")</f>
        <v/>
      </c>
      <c r="F387" s="76"/>
      <c r="G387" s="29"/>
      <c r="H387" s="33" t="str">
        <f t="shared" si="25"/>
        <v/>
      </c>
      <c r="I387" s="36"/>
      <c r="J387" s="44"/>
      <c r="K387" s="45"/>
      <c r="L387" s="40"/>
      <c r="M387" s="76"/>
      <c r="N387" s="15" t="str">
        <f t="shared" si="26"/>
        <v/>
      </c>
      <c r="O387" s="163" t="str">
        <f t="shared" si="27"/>
        <v/>
      </c>
      <c r="P387" s="3"/>
      <c r="Q387" s="16" t="str">
        <f t="shared" si="28"/>
        <v/>
      </c>
      <c r="R387" s="21" t="str">
        <f>IF(D387="","",IF(VLOOKUP(D387,証券コード!$A$2:$C$9160,3,FALSE)="","",VLOOKUP(D387,証券コード!$A$2:$C$9160,3,FALSE)))</f>
        <v/>
      </c>
      <c r="S387" s="21"/>
      <c r="T387" s="3"/>
    </row>
    <row r="388" spans="1:20" x14ac:dyDescent="0.4">
      <c r="A388" s="21"/>
      <c r="B388" s="117"/>
      <c r="C388" s="40"/>
      <c r="D388" s="125"/>
      <c r="E388" s="23" t="str">
        <f>IFERROR(VLOOKUP(D388,証券コード!$A$2:$B$9160,2,FALSE),"")</f>
        <v/>
      </c>
      <c r="F388" s="76"/>
      <c r="G388" s="29"/>
      <c r="H388" s="33" t="str">
        <f t="shared" si="25"/>
        <v/>
      </c>
      <c r="I388" s="36"/>
      <c r="J388" s="44"/>
      <c r="K388" s="45"/>
      <c r="L388" s="40"/>
      <c r="M388" s="76"/>
      <c r="N388" s="15" t="str">
        <f t="shared" si="26"/>
        <v/>
      </c>
      <c r="O388" s="163" t="str">
        <f t="shared" si="27"/>
        <v/>
      </c>
      <c r="P388" s="3"/>
      <c r="Q388" s="16" t="str">
        <f t="shared" si="28"/>
        <v/>
      </c>
      <c r="R388" s="21" t="str">
        <f>IF(D388="","",IF(VLOOKUP(D388,証券コード!$A$2:$C$9160,3,FALSE)="","",VLOOKUP(D388,証券コード!$A$2:$C$9160,3,FALSE)))</f>
        <v/>
      </c>
      <c r="S388" s="21"/>
      <c r="T388" s="3"/>
    </row>
    <row r="389" spans="1:20" x14ac:dyDescent="0.4">
      <c r="A389" s="21"/>
      <c r="B389" s="117"/>
      <c r="C389" s="40"/>
      <c r="D389" s="125"/>
      <c r="E389" s="23" t="str">
        <f>IFERROR(VLOOKUP(D389,証券コード!$A$2:$B$9160,2,FALSE),"")</f>
        <v/>
      </c>
      <c r="F389" s="76"/>
      <c r="G389" s="29"/>
      <c r="H389" s="33" t="str">
        <f t="shared" si="25"/>
        <v/>
      </c>
      <c r="I389" s="36"/>
      <c r="J389" s="44"/>
      <c r="K389" s="45"/>
      <c r="L389" s="40"/>
      <c r="M389" s="76"/>
      <c r="N389" s="15" t="str">
        <f t="shared" si="26"/>
        <v/>
      </c>
      <c r="O389" s="163" t="str">
        <f t="shared" si="27"/>
        <v/>
      </c>
      <c r="P389" s="3"/>
      <c r="Q389" s="16" t="str">
        <f t="shared" si="28"/>
        <v/>
      </c>
      <c r="R389" s="21" t="str">
        <f>IF(D389="","",IF(VLOOKUP(D389,証券コード!$A$2:$C$9160,3,FALSE)="","",VLOOKUP(D389,証券コード!$A$2:$C$9160,3,FALSE)))</f>
        <v/>
      </c>
      <c r="S389" s="21"/>
      <c r="T389" s="3"/>
    </row>
    <row r="390" spans="1:20" x14ac:dyDescent="0.4">
      <c r="A390" s="21"/>
      <c r="B390" s="117"/>
      <c r="C390" s="40"/>
      <c r="D390" s="125"/>
      <c r="E390" s="23" t="str">
        <f>IFERROR(VLOOKUP(D390,証券コード!$A$2:$B$9160,2,FALSE),"")</f>
        <v/>
      </c>
      <c r="F390" s="76"/>
      <c r="G390" s="29"/>
      <c r="H390" s="33" t="str">
        <f t="shared" si="25"/>
        <v/>
      </c>
      <c r="I390" s="36"/>
      <c r="J390" s="44"/>
      <c r="K390" s="45"/>
      <c r="L390" s="40"/>
      <c r="M390" s="76"/>
      <c r="N390" s="15" t="str">
        <f t="shared" si="26"/>
        <v/>
      </c>
      <c r="O390" s="163" t="str">
        <f t="shared" si="27"/>
        <v/>
      </c>
      <c r="P390" s="3"/>
      <c r="Q390" s="16" t="str">
        <f t="shared" si="28"/>
        <v/>
      </c>
      <c r="R390" s="21" t="str">
        <f>IF(D390="","",IF(VLOOKUP(D390,証券コード!$A$2:$C$9160,3,FALSE)="","",VLOOKUP(D390,証券コード!$A$2:$C$9160,3,FALSE)))</f>
        <v/>
      </c>
      <c r="S390" s="21"/>
      <c r="T390" s="3"/>
    </row>
    <row r="391" spans="1:20" x14ac:dyDescent="0.4">
      <c r="A391" s="21"/>
      <c r="B391" s="117"/>
      <c r="C391" s="40"/>
      <c r="D391" s="125"/>
      <c r="E391" s="23" t="str">
        <f>IFERROR(VLOOKUP(D391,証券コード!$A$2:$B$9160,2,FALSE),"")</f>
        <v/>
      </c>
      <c r="F391" s="76"/>
      <c r="G391" s="29"/>
      <c r="H391" s="33" t="str">
        <f t="shared" si="25"/>
        <v/>
      </c>
      <c r="I391" s="36"/>
      <c r="J391" s="44"/>
      <c r="K391" s="45"/>
      <c r="L391" s="40"/>
      <c r="M391" s="76"/>
      <c r="N391" s="15" t="str">
        <f t="shared" si="26"/>
        <v/>
      </c>
      <c r="O391" s="163" t="str">
        <f t="shared" si="27"/>
        <v/>
      </c>
      <c r="P391" s="3"/>
      <c r="Q391" s="16" t="str">
        <f t="shared" si="28"/>
        <v/>
      </c>
      <c r="R391" s="21" t="str">
        <f>IF(D391="","",IF(VLOOKUP(D391,証券コード!$A$2:$C$9160,3,FALSE)="","",VLOOKUP(D391,証券コード!$A$2:$C$9160,3,FALSE)))</f>
        <v/>
      </c>
      <c r="S391" s="21"/>
      <c r="T391" s="3"/>
    </row>
    <row r="392" spans="1:20" x14ac:dyDescent="0.4">
      <c r="A392" s="21"/>
      <c r="B392" s="117"/>
      <c r="C392" s="40"/>
      <c r="D392" s="125"/>
      <c r="E392" s="23" t="str">
        <f>IFERROR(VLOOKUP(D392,証券コード!$A$2:$B$9160,2,FALSE),"")</f>
        <v/>
      </c>
      <c r="F392" s="76"/>
      <c r="G392" s="29"/>
      <c r="H392" s="33" t="str">
        <f t="shared" si="25"/>
        <v/>
      </c>
      <c r="I392" s="36"/>
      <c r="J392" s="44"/>
      <c r="K392" s="45"/>
      <c r="L392" s="40"/>
      <c r="M392" s="76"/>
      <c r="N392" s="15" t="str">
        <f t="shared" si="26"/>
        <v/>
      </c>
      <c r="O392" s="163" t="str">
        <f t="shared" si="27"/>
        <v/>
      </c>
      <c r="P392" s="3"/>
      <c r="Q392" s="16" t="str">
        <f t="shared" si="28"/>
        <v/>
      </c>
      <c r="R392" s="21" t="str">
        <f>IF(D392="","",IF(VLOOKUP(D392,証券コード!$A$2:$C$9160,3,FALSE)="","",VLOOKUP(D392,証券コード!$A$2:$C$9160,3,FALSE)))</f>
        <v/>
      </c>
      <c r="S392" s="21"/>
      <c r="T392" s="3"/>
    </row>
    <row r="393" spans="1:20" x14ac:dyDescent="0.4">
      <c r="A393" s="21"/>
      <c r="B393" s="117"/>
      <c r="C393" s="40"/>
      <c r="D393" s="125"/>
      <c r="E393" s="23" t="str">
        <f>IFERROR(VLOOKUP(D393,証券コード!$A$2:$B$9160,2,FALSE),"")</f>
        <v/>
      </c>
      <c r="F393" s="76"/>
      <c r="G393" s="29"/>
      <c r="H393" s="33" t="str">
        <f t="shared" si="25"/>
        <v/>
      </c>
      <c r="I393" s="36"/>
      <c r="J393" s="44"/>
      <c r="K393" s="45"/>
      <c r="L393" s="40"/>
      <c r="M393" s="76"/>
      <c r="N393" s="15" t="str">
        <f t="shared" si="26"/>
        <v/>
      </c>
      <c r="O393" s="163" t="str">
        <f t="shared" si="27"/>
        <v/>
      </c>
      <c r="P393" s="3"/>
      <c r="Q393" s="16" t="str">
        <f t="shared" si="28"/>
        <v/>
      </c>
      <c r="R393" s="21" t="str">
        <f>IF(D393="","",IF(VLOOKUP(D393,証券コード!$A$2:$C$9160,3,FALSE)="","",VLOOKUP(D393,証券コード!$A$2:$C$9160,3,FALSE)))</f>
        <v/>
      </c>
      <c r="S393" s="21"/>
      <c r="T393" s="3"/>
    </row>
    <row r="394" spans="1:20" x14ac:dyDescent="0.4">
      <c r="A394" s="21"/>
      <c r="B394" s="117"/>
      <c r="C394" s="40"/>
      <c r="D394" s="125"/>
      <c r="E394" s="23" t="str">
        <f>IFERROR(VLOOKUP(D394,証券コード!$A$2:$B$9160,2,FALSE),"")</f>
        <v/>
      </c>
      <c r="F394" s="76"/>
      <c r="G394" s="29"/>
      <c r="H394" s="33" t="str">
        <f t="shared" si="25"/>
        <v/>
      </c>
      <c r="I394" s="36"/>
      <c r="J394" s="44"/>
      <c r="K394" s="45"/>
      <c r="L394" s="40"/>
      <c r="M394" s="76"/>
      <c r="N394" s="15" t="str">
        <f t="shared" si="26"/>
        <v/>
      </c>
      <c r="O394" s="163" t="str">
        <f t="shared" si="27"/>
        <v/>
      </c>
      <c r="P394" s="3"/>
      <c r="Q394" s="16" t="str">
        <f t="shared" si="28"/>
        <v/>
      </c>
      <c r="R394" s="21" t="str">
        <f>IF(D394="","",IF(VLOOKUP(D394,証券コード!$A$2:$C$9160,3,FALSE)="","",VLOOKUP(D394,証券コード!$A$2:$C$9160,3,FALSE)))</f>
        <v/>
      </c>
      <c r="S394" s="21"/>
      <c r="T394" s="3"/>
    </row>
    <row r="395" spans="1:20" x14ac:dyDescent="0.4">
      <c r="A395" s="21"/>
      <c r="B395" s="117"/>
      <c r="C395" s="40"/>
      <c r="D395" s="125"/>
      <c r="E395" s="23" t="str">
        <f>IFERROR(VLOOKUP(D395,証券コード!$A$2:$B$9160,2,FALSE),"")</f>
        <v/>
      </c>
      <c r="F395" s="76"/>
      <c r="G395" s="29"/>
      <c r="H395" s="33" t="str">
        <f t="shared" si="25"/>
        <v/>
      </c>
      <c r="I395" s="36"/>
      <c r="J395" s="44"/>
      <c r="K395" s="45"/>
      <c r="L395" s="40"/>
      <c r="M395" s="76"/>
      <c r="N395" s="15" t="str">
        <f t="shared" si="26"/>
        <v/>
      </c>
      <c r="O395" s="163" t="str">
        <f t="shared" si="27"/>
        <v/>
      </c>
      <c r="P395" s="3"/>
      <c r="Q395" s="16" t="str">
        <f t="shared" si="28"/>
        <v/>
      </c>
      <c r="R395" s="21" t="str">
        <f>IF(D395="","",IF(VLOOKUP(D395,証券コード!$A$2:$C$9160,3,FALSE)="","",VLOOKUP(D395,証券コード!$A$2:$C$9160,3,FALSE)))</f>
        <v/>
      </c>
      <c r="S395" s="21"/>
      <c r="T395" s="3"/>
    </row>
    <row r="396" spans="1:20" x14ac:dyDescent="0.4">
      <c r="A396" s="21"/>
      <c r="B396" s="117"/>
      <c r="C396" s="40"/>
      <c r="D396" s="125"/>
      <c r="E396" s="23" t="str">
        <f>IFERROR(VLOOKUP(D396,証券コード!$A$2:$B$9160,2,FALSE),"")</f>
        <v/>
      </c>
      <c r="F396" s="76"/>
      <c r="G396" s="29"/>
      <c r="H396" s="33" t="str">
        <f t="shared" si="25"/>
        <v/>
      </c>
      <c r="I396" s="36"/>
      <c r="J396" s="44"/>
      <c r="K396" s="45"/>
      <c r="L396" s="40"/>
      <c r="M396" s="76"/>
      <c r="N396" s="15" t="str">
        <f t="shared" si="26"/>
        <v/>
      </c>
      <c r="O396" s="163" t="str">
        <f t="shared" si="27"/>
        <v/>
      </c>
      <c r="P396" s="3"/>
      <c r="Q396" s="16" t="str">
        <f t="shared" si="28"/>
        <v/>
      </c>
      <c r="R396" s="21" t="str">
        <f>IF(D396="","",IF(VLOOKUP(D396,証券コード!$A$2:$C$9160,3,FALSE)="","",VLOOKUP(D396,証券コード!$A$2:$C$9160,3,FALSE)))</f>
        <v/>
      </c>
      <c r="S396" s="21"/>
      <c r="T396" s="3"/>
    </row>
    <row r="397" spans="1:20" x14ac:dyDescent="0.4">
      <c r="A397" s="21"/>
      <c r="B397" s="117"/>
      <c r="C397" s="40"/>
      <c r="D397" s="125"/>
      <c r="E397" s="23" t="str">
        <f>IFERROR(VLOOKUP(D397,証券コード!$A$2:$B$9160,2,FALSE),"")</f>
        <v/>
      </c>
      <c r="F397" s="76"/>
      <c r="G397" s="29"/>
      <c r="H397" s="33" t="str">
        <f t="shared" si="25"/>
        <v/>
      </c>
      <c r="I397" s="36"/>
      <c r="J397" s="44"/>
      <c r="K397" s="45"/>
      <c r="L397" s="40"/>
      <c r="M397" s="76"/>
      <c r="N397" s="15" t="str">
        <f t="shared" si="26"/>
        <v/>
      </c>
      <c r="O397" s="163" t="str">
        <f t="shared" si="27"/>
        <v/>
      </c>
      <c r="P397" s="3"/>
      <c r="Q397" s="16" t="str">
        <f t="shared" si="28"/>
        <v/>
      </c>
      <c r="R397" s="21" t="str">
        <f>IF(D397="","",IF(VLOOKUP(D397,証券コード!$A$2:$C$9160,3,FALSE)="","",VLOOKUP(D397,証券コード!$A$2:$C$9160,3,FALSE)))</f>
        <v/>
      </c>
      <c r="S397" s="21"/>
      <c r="T397" s="3"/>
    </row>
    <row r="398" spans="1:20" x14ac:dyDescent="0.4">
      <c r="A398" s="21"/>
      <c r="B398" s="117"/>
      <c r="C398" s="40"/>
      <c r="D398" s="125"/>
      <c r="E398" s="23" t="str">
        <f>IFERROR(VLOOKUP(D398,証券コード!$A$2:$B$9160,2,FALSE),"")</f>
        <v/>
      </c>
      <c r="F398" s="76"/>
      <c r="G398" s="29"/>
      <c r="H398" s="33" t="str">
        <f t="shared" si="25"/>
        <v/>
      </c>
      <c r="I398" s="36"/>
      <c r="J398" s="44"/>
      <c r="K398" s="45"/>
      <c r="L398" s="40"/>
      <c r="M398" s="76"/>
      <c r="N398" s="15" t="str">
        <f t="shared" si="26"/>
        <v/>
      </c>
      <c r="O398" s="163" t="str">
        <f t="shared" si="27"/>
        <v/>
      </c>
      <c r="P398" s="3"/>
      <c r="Q398" s="16" t="str">
        <f t="shared" si="28"/>
        <v/>
      </c>
      <c r="R398" s="21" t="str">
        <f>IF(D398="","",IF(VLOOKUP(D398,証券コード!$A$2:$C$9160,3,FALSE)="","",VLOOKUP(D398,証券コード!$A$2:$C$9160,3,FALSE)))</f>
        <v/>
      </c>
      <c r="S398" s="21"/>
      <c r="T398" s="3"/>
    </row>
    <row r="399" spans="1:20" x14ac:dyDescent="0.4">
      <c r="A399" s="21"/>
      <c r="B399" s="117"/>
      <c r="C399" s="40"/>
      <c r="D399" s="125"/>
      <c r="E399" s="23" t="str">
        <f>IFERROR(VLOOKUP(D399,証券コード!$A$2:$B$9160,2,FALSE),"")</f>
        <v/>
      </c>
      <c r="F399" s="76"/>
      <c r="G399" s="29"/>
      <c r="H399" s="33" t="str">
        <f t="shared" si="25"/>
        <v/>
      </c>
      <c r="I399" s="36"/>
      <c r="J399" s="44"/>
      <c r="K399" s="45"/>
      <c r="L399" s="40"/>
      <c r="M399" s="76"/>
      <c r="N399" s="15" t="str">
        <f t="shared" si="26"/>
        <v/>
      </c>
      <c r="O399" s="163" t="str">
        <f t="shared" si="27"/>
        <v/>
      </c>
      <c r="P399" s="3"/>
      <c r="Q399" s="16" t="str">
        <f t="shared" si="28"/>
        <v/>
      </c>
      <c r="R399" s="21" t="str">
        <f>IF(D399="","",IF(VLOOKUP(D399,証券コード!$A$2:$C$9160,3,FALSE)="","",VLOOKUP(D399,証券コード!$A$2:$C$9160,3,FALSE)))</f>
        <v/>
      </c>
      <c r="S399" s="21"/>
      <c r="T399" s="3"/>
    </row>
    <row r="400" spans="1:20" x14ac:dyDescent="0.4">
      <c r="A400" s="21"/>
      <c r="B400" s="117"/>
      <c r="C400" s="40"/>
      <c r="D400" s="125"/>
      <c r="E400" s="23" t="str">
        <f>IFERROR(VLOOKUP(D400,証券コード!$A$2:$B$9160,2,FALSE),"")</f>
        <v/>
      </c>
      <c r="F400" s="76"/>
      <c r="G400" s="29"/>
      <c r="H400" s="33" t="str">
        <f t="shared" si="25"/>
        <v/>
      </c>
      <c r="I400" s="36"/>
      <c r="J400" s="44"/>
      <c r="K400" s="45"/>
      <c r="L400" s="40"/>
      <c r="M400" s="76"/>
      <c r="N400" s="15" t="str">
        <f t="shared" si="26"/>
        <v/>
      </c>
      <c r="O400" s="163" t="str">
        <f t="shared" si="27"/>
        <v/>
      </c>
      <c r="P400" s="3"/>
      <c r="Q400" s="16" t="str">
        <f t="shared" si="28"/>
        <v/>
      </c>
      <c r="R400" s="21" t="str">
        <f>IF(D400="","",IF(VLOOKUP(D400,証券コード!$A$2:$C$9160,3,FALSE)="","",VLOOKUP(D400,証券コード!$A$2:$C$9160,3,FALSE)))</f>
        <v/>
      </c>
      <c r="S400" s="21"/>
      <c r="T400" s="3"/>
    </row>
    <row r="401" spans="1:20" x14ac:dyDescent="0.4">
      <c r="A401" s="21"/>
      <c r="B401" s="117"/>
      <c r="C401" s="40"/>
      <c r="D401" s="125"/>
      <c r="E401" s="23" t="str">
        <f>IFERROR(VLOOKUP(D401,証券コード!$A$2:$B$9160,2,FALSE),"")</f>
        <v/>
      </c>
      <c r="F401" s="76"/>
      <c r="G401" s="29"/>
      <c r="H401" s="33" t="str">
        <f t="shared" si="25"/>
        <v/>
      </c>
      <c r="I401" s="36"/>
      <c r="J401" s="44"/>
      <c r="K401" s="45"/>
      <c r="L401" s="40"/>
      <c r="M401" s="76"/>
      <c r="N401" s="15" t="str">
        <f t="shared" si="26"/>
        <v/>
      </c>
      <c r="O401" s="163" t="str">
        <f t="shared" si="27"/>
        <v/>
      </c>
      <c r="P401" s="3"/>
      <c r="Q401" s="16" t="str">
        <f t="shared" si="28"/>
        <v/>
      </c>
      <c r="R401" s="21" t="str">
        <f>IF(D401="","",IF(VLOOKUP(D401,証券コード!$A$2:$C$9160,3,FALSE)="","",VLOOKUP(D401,証券コード!$A$2:$C$9160,3,FALSE)))</f>
        <v/>
      </c>
      <c r="S401" s="21"/>
      <c r="T401" s="3"/>
    </row>
    <row r="402" spans="1:20" x14ac:dyDescent="0.4">
      <c r="A402" s="21"/>
      <c r="B402" s="117"/>
      <c r="C402" s="40"/>
      <c r="D402" s="125"/>
      <c r="E402" s="23" t="str">
        <f>IFERROR(VLOOKUP(D402,証券コード!$A$2:$B$9160,2,FALSE),"")</f>
        <v/>
      </c>
      <c r="F402" s="76"/>
      <c r="G402" s="29"/>
      <c r="H402" s="33" t="str">
        <f t="shared" si="25"/>
        <v/>
      </c>
      <c r="I402" s="36"/>
      <c r="J402" s="44"/>
      <c r="K402" s="45"/>
      <c r="L402" s="40"/>
      <c r="M402" s="76"/>
      <c r="N402" s="15" t="str">
        <f t="shared" si="26"/>
        <v/>
      </c>
      <c r="O402" s="163" t="str">
        <f t="shared" si="27"/>
        <v/>
      </c>
      <c r="P402" s="3"/>
      <c r="Q402" s="16" t="str">
        <f t="shared" si="28"/>
        <v/>
      </c>
      <c r="R402" s="21" t="str">
        <f>IF(D402="","",IF(VLOOKUP(D402,証券コード!$A$2:$C$9160,3,FALSE)="","",VLOOKUP(D402,証券コード!$A$2:$C$9160,3,FALSE)))</f>
        <v/>
      </c>
      <c r="S402" s="21"/>
      <c r="T402" s="3"/>
    </row>
    <row r="403" spans="1:20" x14ac:dyDescent="0.4">
      <c r="A403" s="21"/>
      <c r="B403" s="117"/>
      <c r="C403" s="40"/>
      <c r="D403" s="125"/>
      <c r="E403" s="23" t="str">
        <f>IFERROR(VLOOKUP(D403,証券コード!$A$2:$B$9160,2,FALSE),"")</f>
        <v/>
      </c>
      <c r="F403" s="76"/>
      <c r="G403" s="29"/>
      <c r="H403" s="33" t="str">
        <f t="shared" si="25"/>
        <v/>
      </c>
      <c r="I403" s="36"/>
      <c r="J403" s="44"/>
      <c r="K403" s="45"/>
      <c r="L403" s="40"/>
      <c r="M403" s="76"/>
      <c r="N403" s="15" t="str">
        <f t="shared" si="26"/>
        <v/>
      </c>
      <c r="O403" s="163" t="str">
        <f t="shared" si="27"/>
        <v/>
      </c>
      <c r="P403" s="3"/>
      <c r="Q403" s="16" t="str">
        <f t="shared" si="28"/>
        <v/>
      </c>
      <c r="R403" s="21" t="str">
        <f>IF(D403="","",IF(VLOOKUP(D403,証券コード!$A$2:$C$9160,3,FALSE)="","",VLOOKUP(D403,証券コード!$A$2:$C$9160,3,FALSE)))</f>
        <v/>
      </c>
      <c r="S403" s="21"/>
      <c r="T403" s="3"/>
    </row>
    <row r="404" spans="1:20" x14ac:dyDescent="0.4">
      <c r="A404" s="21"/>
      <c r="B404" s="117"/>
      <c r="C404" s="40"/>
      <c r="D404" s="125"/>
      <c r="E404" s="23" t="str">
        <f>IFERROR(VLOOKUP(D404,証券コード!$A$2:$B$9160,2,FALSE),"")</f>
        <v/>
      </c>
      <c r="F404" s="76"/>
      <c r="G404" s="29"/>
      <c r="H404" s="33" t="str">
        <f t="shared" si="25"/>
        <v/>
      </c>
      <c r="I404" s="36"/>
      <c r="J404" s="44"/>
      <c r="K404" s="45"/>
      <c r="L404" s="40"/>
      <c r="M404" s="76"/>
      <c r="N404" s="15" t="str">
        <f t="shared" si="26"/>
        <v/>
      </c>
      <c r="O404" s="163" t="str">
        <f t="shared" si="27"/>
        <v/>
      </c>
      <c r="P404" s="3"/>
      <c r="Q404" s="16" t="str">
        <f t="shared" si="28"/>
        <v/>
      </c>
      <c r="R404" s="21" t="str">
        <f>IF(D404="","",IF(VLOOKUP(D404,証券コード!$A$2:$C$9160,3,FALSE)="","",VLOOKUP(D404,証券コード!$A$2:$C$9160,3,FALSE)))</f>
        <v/>
      </c>
      <c r="S404" s="21"/>
      <c r="T404" s="3"/>
    </row>
    <row r="405" spans="1:20" x14ac:dyDescent="0.4">
      <c r="A405" s="21"/>
      <c r="B405" s="117"/>
      <c r="C405" s="40"/>
      <c r="D405" s="125"/>
      <c r="E405" s="23" t="str">
        <f>IFERROR(VLOOKUP(D405,証券コード!$A$2:$B$9160,2,FALSE),"")</f>
        <v/>
      </c>
      <c r="F405" s="76"/>
      <c r="G405" s="29"/>
      <c r="H405" s="33" t="str">
        <f t="shared" si="25"/>
        <v/>
      </c>
      <c r="I405" s="36"/>
      <c r="J405" s="44"/>
      <c r="K405" s="45"/>
      <c r="L405" s="40"/>
      <c r="M405" s="76"/>
      <c r="N405" s="15" t="str">
        <f t="shared" si="26"/>
        <v/>
      </c>
      <c r="O405" s="163" t="str">
        <f t="shared" si="27"/>
        <v/>
      </c>
      <c r="P405" s="3"/>
      <c r="Q405" s="16" t="str">
        <f t="shared" si="28"/>
        <v/>
      </c>
      <c r="R405" s="21" t="str">
        <f>IF(D405="","",IF(VLOOKUP(D405,証券コード!$A$2:$C$9160,3,FALSE)="","",VLOOKUP(D405,証券コード!$A$2:$C$9160,3,FALSE)))</f>
        <v/>
      </c>
      <c r="S405" s="21"/>
      <c r="T405" s="3"/>
    </row>
    <row r="406" spans="1:20" x14ac:dyDescent="0.4">
      <c r="A406" s="21"/>
      <c r="B406" s="117"/>
      <c r="C406" s="40"/>
      <c r="D406" s="125"/>
      <c r="E406" s="23" t="str">
        <f>IFERROR(VLOOKUP(D406,証券コード!$A$2:$B$9160,2,FALSE),"")</f>
        <v/>
      </c>
      <c r="F406" s="76"/>
      <c r="G406" s="29"/>
      <c r="H406" s="33" t="str">
        <f t="shared" si="25"/>
        <v/>
      </c>
      <c r="I406" s="36"/>
      <c r="J406" s="44"/>
      <c r="K406" s="45"/>
      <c r="L406" s="40"/>
      <c r="M406" s="76"/>
      <c r="N406" s="15" t="str">
        <f t="shared" si="26"/>
        <v/>
      </c>
      <c r="O406" s="163" t="str">
        <f t="shared" si="27"/>
        <v/>
      </c>
      <c r="P406" s="3"/>
      <c r="Q406" s="16" t="str">
        <f t="shared" si="28"/>
        <v/>
      </c>
      <c r="R406" s="21" t="str">
        <f>IF(D406="","",IF(VLOOKUP(D406,証券コード!$A$2:$C$9160,3,FALSE)="","",VLOOKUP(D406,証券コード!$A$2:$C$9160,3,FALSE)))</f>
        <v/>
      </c>
      <c r="S406" s="21"/>
      <c r="T406" s="3"/>
    </row>
    <row r="407" spans="1:20" x14ac:dyDescent="0.4">
      <c r="A407" s="21"/>
      <c r="B407" s="117"/>
      <c r="C407" s="40"/>
      <c r="D407" s="125"/>
      <c r="E407" s="23" t="str">
        <f>IFERROR(VLOOKUP(D407,証券コード!$A$2:$B$9160,2,FALSE),"")</f>
        <v/>
      </c>
      <c r="F407" s="76"/>
      <c r="G407" s="29"/>
      <c r="H407" s="33" t="str">
        <f t="shared" si="25"/>
        <v/>
      </c>
      <c r="I407" s="36"/>
      <c r="J407" s="44"/>
      <c r="K407" s="45"/>
      <c r="L407" s="40"/>
      <c r="M407" s="76"/>
      <c r="N407" s="15" t="str">
        <f t="shared" si="26"/>
        <v/>
      </c>
      <c r="O407" s="163" t="str">
        <f t="shared" si="27"/>
        <v/>
      </c>
      <c r="P407" s="3"/>
      <c r="Q407" s="16" t="str">
        <f t="shared" si="28"/>
        <v/>
      </c>
      <c r="R407" s="21" t="str">
        <f>IF(D407="","",IF(VLOOKUP(D407,証券コード!$A$2:$C$9160,3,FALSE)="","",VLOOKUP(D407,証券コード!$A$2:$C$9160,3,FALSE)))</f>
        <v/>
      </c>
      <c r="S407" s="21"/>
      <c r="T407" s="3"/>
    </row>
    <row r="408" spans="1:20" x14ac:dyDescent="0.4">
      <c r="A408" s="21"/>
      <c r="B408" s="117"/>
      <c r="C408" s="40"/>
      <c r="D408" s="125"/>
      <c r="E408" s="23" t="str">
        <f>IFERROR(VLOOKUP(D408,証券コード!$A$2:$B$9160,2,FALSE),"")</f>
        <v/>
      </c>
      <c r="F408" s="76"/>
      <c r="G408" s="29"/>
      <c r="H408" s="33" t="str">
        <f t="shared" si="25"/>
        <v/>
      </c>
      <c r="I408" s="36"/>
      <c r="J408" s="44"/>
      <c r="K408" s="45"/>
      <c r="L408" s="40"/>
      <c r="M408" s="76"/>
      <c r="N408" s="15" t="str">
        <f t="shared" si="26"/>
        <v/>
      </c>
      <c r="O408" s="163" t="str">
        <f t="shared" si="27"/>
        <v/>
      </c>
      <c r="P408" s="3"/>
      <c r="Q408" s="16" t="str">
        <f t="shared" si="28"/>
        <v/>
      </c>
      <c r="R408" s="21" t="str">
        <f>IF(D408="","",IF(VLOOKUP(D408,証券コード!$A$2:$C$9160,3,FALSE)="","",VLOOKUP(D408,証券コード!$A$2:$C$9160,3,FALSE)))</f>
        <v/>
      </c>
      <c r="S408" s="21"/>
      <c r="T408" s="3"/>
    </row>
    <row r="409" spans="1:20" x14ac:dyDescent="0.4">
      <c r="A409" s="21"/>
      <c r="B409" s="117"/>
      <c r="C409" s="40"/>
      <c r="D409" s="125"/>
      <c r="E409" s="23" t="str">
        <f>IFERROR(VLOOKUP(D409,証券コード!$A$2:$B$9160,2,FALSE),"")</f>
        <v/>
      </c>
      <c r="F409" s="76"/>
      <c r="G409" s="29"/>
      <c r="H409" s="33" t="str">
        <f t="shared" si="25"/>
        <v/>
      </c>
      <c r="I409" s="36"/>
      <c r="J409" s="44"/>
      <c r="K409" s="45"/>
      <c r="L409" s="40"/>
      <c r="M409" s="76"/>
      <c r="N409" s="15" t="str">
        <f t="shared" si="26"/>
        <v/>
      </c>
      <c r="O409" s="163" t="str">
        <f t="shared" si="27"/>
        <v/>
      </c>
      <c r="P409" s="3"/>
      <c r="Q409" s="16" t="str">
        <f t="shared" si="28"/>
        <v/>
      </c>
      <c r="R409" s="21" t="str">
        <f>IF(D409="","",IF(VLOOKUP(D409,証券コード!$A$2:$C$9160,3,FALSE)="","",VLOOKUP(D409,証券コード!$A$2:$C$9160,3,FALSE)))</f>
        <v/>
      </c>
      <c r="S409" s="21"/>
      <c r="T409" s="3"/>
    </row>
    <row r="410" spans="1:20" x14ac:dyDescent="0.4">
      <c r="A410" s="21"/>
      <c r="B410" s="117"/>
      <c r="C410" s="40"/>
      <c r="D410" s="125"/>
      <c r="E410" s="23" t="str">
        <f>IFERROR(VLOOKUP(D410,証券コード!$A$2:$B$9160,2,FALSE),"")</f>
        <v/>
      </c>
      <c r="F410" s="76"/>
      <c r="G410" s="29"/>
      <c r="H410" s="33" t="str">
        <f t="shared" si="25"/>
        <v/>
      </c>
      <c r="I410" s="36"/>
      <c r="J410" s="44"/>
      <c r="K410" s="45"/>
      <c r="L410" s="40"/>
      <c r="M410" s="76"/>
      <c r="N410" s="15" t="str">
        <f t="shared" si="26"/>
        <v/>
      </c>
      <c r="O410" s="163" t="str">
        <f t="shared" si="27"/>
        <v/>
      </c>
      <c r="P410" s="3"/>
      <c r="Q410" s="16" t="str">
        <f t="shared" si="28"/>
        <v/>
      </c>
      <c r="R410" s="21" t="str">
        <f>IF(D410="","",IF(VLOOKUP(D410,証券コード!$A$2:$C$9160,3,FALSE)="","",VLOOKUP(D410,証券コード!$A$2:$C$9160,3,FALSE)))</f>
        <v/>
      </c>
      <c r="S410" s="21"/>
      <c r="T410" s="3"/>
    </row>
    <row r="411" spans="1:20" x14ac:dyDescent="0.4">
      <c r="A411" s="21"/>
      <c r="B411" s="117"/>
      <c r="C411" s="40"/>
      <c r="D411" s="125"/>
      <c r="E411" s="23" t="str">
        <f>IFERROR(VLOOKUP(D411,証券コード!$A$2:$B$9160,2,FALSE),"")</f>
        <v/>
      </c>
      <c r="F411" s="76"/>
      <c r="G411" s="29"/>
      <c r="H411" s="33" t="str">
        <f t="shared" si="25"/>
        <v/>
      </c>
      <c r="I411" s="36"/>
      <c r="J411" s="44"/>
      <c r="K411" s="45"/>
      <c r="L411" s="40"/>
      <c r="M411" s="76"/>
      <c r="N411" s="15" t="str">
        <f t="shared" si="26"/>
        <v/>
      </c>
      <c r="O411" s="163" t="str">
        <f t="shared" si="27"/>
        <v/>
      </c>
      <c r="P411" s="3"/>
      <c r="Q411" s="16" t="str">
        <f t="shared" si="28"/>
        <v/>
      </c>
      <c r="R411" s="21" t="str">
        <f>IF(D411="","",IF(VLOOKUP(D411,証券コード!$A$2:$C$9160,3,FALSE)="","",VLOOKUP(D411,証券コード!$A$2:$C$9160,3,FALSE)))</f>
        <v/>
      </c>
      <c r="S411" s="21"/>
      <c r="T411" s="3"/>
    </row>
    <row r="412" spans="1:20" x14ac:dyDescent="0.4">
      <c r="A412" s="21"/>
      <c r="B412" s="117"/>
      <c r="C412" s="40"/>
      <c r="D412" s="125"/>
      <c r="E412" s="23" t="str">
        <f>IFERROR(VLOOKUP(D412,証券コード!$A$2:$B$9160,2,FALSE),"")</f>
        <v/>
      </c>
      <c r="F412" s="76"/>
      <c r="G412" s="29"/>
      <c r="H412" s="33" t="str">
        <f t="shared" si="25"/>
        <v/>
      </c>
      <c r="I412" s="36"/>
      <c r="J412" s="44"/>
      <c r="K412" s="45"/>
      <c r="L412" s="40"/>
      <c r="M412" s="76"/>
      <c r="N412" s="15" t="str">
        <f t="shared" si="26"/>
        <v/>
      </c>
      <c r="O412" s="163" t="str">
        <f t="shared" si="27"/>
        <v/>
      </c>
      <c r="P412" s="3"/>
      <c r="Q412" s="16" t="str">
        <f t="shared" si="28"/>
        <v/>
      </c>
      <c r="R412" s="21" t="str">
        <f>IF(D412="","",IF(VLOOKUP(D412,証券コード!$A$2:$C$9160,3,FALSE)="","",VLOOKUP(D412,証券コード!$A$2:$C$9160,3,FALSE)))</f>
        <v/>
      </c>
      <c r="S412" s="21"/>
      <c r="T412" s="3"/>
    </row>
    <row r="413" spans="1:20" x14ac:dyDescent="0.4">
      <c r="A413" s="21"/>
      <c r="B413" s="117"/>
      <c r="C413" s="40"/>
      <c r="D413" s="125"/>
      <c r="E413" s="23" t="str">
        <f>IFERROR(VLOOKUP(D413,証券コード!$A$2:$B$9160,2,FALSE),"")</f>
        <v/>
      </c>
      <c r="F413" s="76"/>
      <c r="G413" s="29"/>
      <c r="H413" s="33" t="str">
        <f t="shared" si="25"/>
        <v/>
      </c>
      <c r="I413" s="36"/>
      <c r="J413" s="44"/>
      <c r="K413" s="45"/>
      <c r="L413" s="40"/>
      <c r="M413" s="76"/>
      <c r="N413" s="15" t="str">
        <f t="shared" si="26"/>
        <v/>
      </c>
      <c r="O413" s="163" t="str">
        <f t="shared" si="27"/>
        <v/>
      </c>
      <c r="P413" s="3"/>
      <c r="Q413" s="16" t="str">
        <f t="shared" si="28"/>
        <v/>
      </c>
      <c r="R413" s="21" t="str">
        <f>IF(D413="","",IF(VLOOKUP(D413,証券コード!$A$2:$C$9160,3,FALSE)="","",VLOOKUP(D413,証券コード!$A$2:$C$9160,3,FALSE)))</f>
        <v/>
      </c>
      <c r="S413" s="21"/>
      <c r="T413" s="3"/>
    </row>
    <row r="414" spans="1:20" x14ac:dyDescent="0.4">
      <c r="A414" s="21"/>
      <c r="B414" s="117"/>
      <c r="C414" s="40"/>
      <c r="D414" s="125"/>
      <c r="E414" s="23" t="str">
        <f>IFERROR(VLOOKUP(D414,証券コード!$A$2:$B$9160,2,FALSE),"")</f>
        <v/>
      </c>
      <c r="F414" s="76"/>
      <c r="G414" s="29"/>
      <c r="H414" s="33" t="str">
        <f t="shared" si="25"/>
        <v/>
      </c>
      <c r="I414" s="36"/>
      <c r="J414" s="44"/>
      <c r="K414" s="45"/>
      <c r="L414" s="40"/>
      <c r="M414" s="76"/>
      <c r="N414" s="15" t="str">
        <f t="shared" si="26"/>
        <v/>
      </c>
      <c r="O414" s="163" t="str">
        <f t="shared" si="27"/>
        <v/>
      </c>
      <c r="P414" s="3"/>
      <c r="Q414" s="16" t="str">
        <f t="shared" si="28"/>
        <v/>
      </c>
      <c r="R414" s="21" t="str">
        <f>IF(D414="","",IF(VLOOKUP(D414,証券コード!$A$2:$C$9160,3,FALSE)="","",VLOOKUP(D414,証券コード!$A$2:$C$9160,3,FALSE)))</f>
        <v/>
      </c>
      <c r="S414" s="21"/>
      <c r="T414" s="3"/>
    </row>
    <row r="415" spans="1:20" x14ac:dyDescent="0.4">
      <c r="A415" s="21"/>
      <c r="B415" s="117"/>
      <c r="C415" s="40"/>
      <c r="D415" s="125"/>
      <c r="E415" s="23" t="str">
        <f>IFERROR(VLOOKUP(D415,証券コード!$A$2:$B$9160,2,FALSE),"")</f>
        <v/>
      </c>
      <c r="F415" s="76"/>
      <c r="G415" s="29"/>
      <c r="H415" s="33" t="str">
        <f t="shared" si="25"/>
        <v/>
      </c>
      <c r="I415" s="36"/>
      <c r="J415" s="44"/>
      <c r="K415" s="45"/>
      <c r="L415" s="40"/>
      <c r="M415" s="76"/>
      <c r="N415" s="15" t="str">
        <f t="shared" si="26"/>
        <v/>
      </c>
      <c r="O415" s="163" t="str">
        <f t="shared" si="27"/>
        <v/>
      </c>
      <c r="P415" s="3"/>
      <c r="Q415" s="16" t="str">
        <f t="shared" si="28"/>
        <v/>
      </c>
      <c r="R415" s="21" t="str">
        <f>IF(D415="","",IF(VLOOKUP(D415,証券コード!$A$2:$C$9160,3,FALSE)="","",VLOOKUP(D415,証券コード!$A$2:$C$9160,3,FALSE)))</f>
        <v/>
      </c>
      <c r="S415" s="21"/>
      <c r="T415" s="3"/>
    </row>
    <row r="416" spans="1:20" x14ac:dyDescent="0.4">
      <c r="A416" s="21"/>
      <c r="B416" s="117"/>
      <c r="C416" s="40"/>
      <c r="D416" s="125"/>
      <c r="E416" s="23" t="str">
        <f>IFERROR(VLOOKUP(D416,証券コード!$A$2:$B$9160,2,FALSE),"")</f>
        <v/>
      </c>
      <c r="F416" s="76"/>
      <c r="G416" s="29"/>
      <c r="H416" s="33" t="str">
        <f t="shared" si="25"/>
        <v/>
      </c>
      <c r="I416" s="36"/>
      <c r="J416" s="44"/>
      <c r="K416" s="45"/>
      <c r="L416" s="40"/>
      <c r="M416" s="76"/>
      <c r="N416" s="15" t="str">
        <f t="shared" si="26"/>
        <v/>
      </c>
      <c r="O416" s="163" t="str">
        <f t="shared" si="27"/>
        <v/>
      </c>
      <c r="P416" s="3"/>
      <c r="Q416" s="16" t="str">
        <f t="shared" si="28"/>
        <v/>
      </c>
      <c r="R416" s="21" t="str">
        <f>IF(D416="","",IF(VLOOKUP(D416,証券コード!$A$2:$C$9160,3,FALSE)="","",VLOOKUP(D416,証券コード!$A$2:$C$9160,3,FALSE)))</f>
        <v/>
      </c>
      <c r="S416" s="21"/>
      <c r="T416" s="3"/>
    </row>
    <row r="417" spans="1:20" x14ac:dyDescent="0.4">
      <c r="A417" s="21"/>
      <c r="B417" s="117"/>
      <c r="C417" s="40"/>
      <c r="D417" s="125"/>
      <c r="E417" s="23" t="str">
        <f>IFERROR(VLOOKUP(D417,証券コード!$A$2:$B$9160,2,FALSE),"")</f>
        <v/>
      </c>
      <c r="F417" s="76"/>
      <c r="G417" s="29"/>
      <c r="H417" s="33" t="str">
        <f t="shared" ref="H417:H432" si="29">IF(F417="","",F417*G417)</f>
        <v/>
      </c>
      <c r="I417" s="36"/>
      <c r="J417" s="44"/>
      <c r="K417" s="45"/>
      <c r="L417" s="40"/>
      <c r="M417" s="76"/>
      <c r="N417" s="15" t="str">
        <f t="shared" si="26"/>
        <v/>
      </c>
      <c r="O417" s="163" t="str">
        <f t="shared" si="27"/>
        <v/>
      </c>
      <c r="P417" s="3"/>
      <c r="Q417" s="16" t="str">
        <f t="shared" si="28"/>
        <v/>
      </c>
      <c r="R417" s="21" t="str">
        <f>IF(D417="","",IF(VLOOKUP(D417,証券コード!$A$2:$C$9160,3,FALSE)="","",VLOOKUP(D417,証券コード!$A$2:$C$9160,3,FALSE)))</f>
        <v/>
      </c>
      <c r="S417" s="21"/>
      <c r="T417" s="3"/>
    </row>
    <row r="418" spans="1:20" x14ac:dyDescent="0.4">
      <c r="A418" s="21"/>
      <c r="B418" s="117"/>
      <c r="C418" s="40"/>
      <c r="D418" s="125"/>
      <c r="E418" s="23" t="str">
        <f>IFERROR(VLOOKUP(D418,証券コード!$A$2:$B$9160,2,FALSE),"")</f>
        <v/>
      </c>
      <c r="F418" s="76"/>
      <c r="G418" s="29"/>
      <c r="H418" s="33" t="str">
        <f t="shared" si="29"/>
        <v/>
      </c>
      <c r="I418" s="36"/>
      <c r="J418" s="44"/>
      <c r="K418" s="45"/>
      <c r="L418" s="40"/>
      <c r="M418" s="76"/>
      <c r="N418" s="15" t="str">
        <f t="shared" si="26"/>
        <v/>
      </c>
      <c r="O418" s="163" t="str">
        <f t="shared" si="27"/>
        <v/>
      </c>
      <c r="P418" s="3"/>
      <c r="Q418" s="16" t="str">
        <f t="shared" si="28"/>
        <v/>
      </c>
      <c r="R418" s="21" t="str">
        <f>IF(D418="","",IF(VLOOKUP(D418,証券コード!$A$2:$C$9160,3,FALSE)="","",VLOOKUP(D418,証券コード!$A$2:$C$9160,3,FALSE)))</f>
        <v/>
      </c>
      <c r="S418" s="21"/>
      <c r="T418" s="3"/>
    </row>
    <row r="419" spans="1:20" x14ac:dyDescent="0.4">
      <c r="A419" s="21"/>
      <c r="B419" s="117"/>
      <c r="C419" s="40"/>
      <c r="D419" s="125"/>
      <c r="E419" s="23" t="str">
        <f>IFERROR(VLOOKUP(D419,証券コード!$A$2:$B$9160,2,FALSE),"")</f>
        <v/>
      </c>
      <c r="F419" s="76"/>
      <c r="G419" s="29"/>
      <c r="H419" s="33" t="str">
        <f t="shared" si="29"/>
        <v/>
      </c>
      <c r="I419" s="36"/>
      <c r="J419" s="44"/>
      <c r="K419" s="45"/>
      <c r="L419" s="40"/>
      <c r="M419" s="76"/>
      <c r="N419" s="15" t="str">
        <f t="shared" si="26"/>
        <v/>
      </c>
      <c r="O419" s="163" t="str">
        <f t="shared" si="27"/>
        <v/>
      </c>
      <c r="P419" s="3"/>
      <c r="Q419" s="16" t="str">
        <f t="shared" si="28"/>
        <v/>
      </c>
      <c r="R419" s="21" t="str">
        <f>IF(D419="","",IF(VLOOKUP(D419,証券コード!$A$2:$C$9160,3,FALSE)="","",VLOOKUP(D419,証券コード!$A$2:$C$9160,3,FALSE)))</f>
        <v/>
      </c>
      <c r="S419" s="21"/>
      <c r="T419" s="3"/>
    </row>
    <row r="420" spans="1:20" x14ac:dyDescent="0.4">
      <c r="A420" s="21"/>
      <c r="B420" s="117"/>
      <c r="C420" s="40"/>
      <c r="D420" s="125"/>
      <c r="E420" s="23" t="str">
        <f>IFERROR(VLOOKUP(D420,証券コード!$A$2:$B$9160,2,FALSE),"")</f>
        <v/>
      </c>
      <c r="F420" s="76"/>
      <c r="G420" s="29"/>
      <c r="H420" s="33" t="str">
        <f t="shared" si="29"/>
        <v/>
      </c>
      <c r="I420" s="36"/>
      <c r="J420" s="44"/>
      <c r="K420" s="45"/>
      <c r="L420" s="40"/>
      <c r="M420" s="76"/>
      <c r="N420" s="15" t="str">
        <f t="shared" si="26"/>
        <v/>
      </c>
      <c r="O420" s="163" t="str">
        <f t="shared" si="27"/>
        <v/>
      </c>
      <c r="P420" s="3"/>
      <c r="Q420" s="16" t="str">
        <f t="shared" si="28"/>
        <v/>
      </c>
      <c r="R420" s="21" t="str">
        <f>IF(D420="","",IF(VLOOKUP(D420,証券コード!$A$2:$C$9160,3,FALSE)="","",VLOOKUP(D420,証券コード!$A$2:$C$9160,3,FALSE)))</f>
        <v/>
      </c>
      <c r="S420" s="21"/>
      <c r="T420" s="3"/>
    </row>
    <row r="421" spans="1:20" x14ac:dyDescent="0.4">
      <c r="A421" s="21"/>
      <c r="B421" s="117"/>
      <c r="C421" s="40"/>
      <c r="D421" s="125"/>
      <c r="E421" s="23" t="str">
        <f>IFERROR(VLOOKUP(D421,証券コード!$A$2:$B$9160,2,FALSE),"")</f>
        <v/>
      </c>
      <c r="F421" s="76"/>
      <c r="G421" s="29"/>
      <c r="H421" s="33" t="str">
        <f t="shared" si="29"/>
        <v/>
      </c>
      <c r="I421" s="36"/>
      <c r="J421" s="44"/>
      <c r="K421" s="45"/>
      <c r="L421" s="40"/>
      <c r="M421" s="76"/>
      <c r="N421" s="15" t="str">
        <f t="shared" si="26"/>
        <v/>
      </c>
      <c r="O421" s="163" t="str">
        <f t="shared" si="27"/>
        <v/>
      </c>
      <c r="P421" s="3"/>
      <c r="Q421" s="16" t="str">
        <f t="shared" si="28"/>
        <v/>
      </c>
      <c r="R421" s="21" t="str">
        <f>IF(D421="","",IF(VLOOKUP(D421,証券コード!$A$2:$C$9160,3,FALSE)="","",VLOOKUP(D421,証券コード!$A$2:$C$9160,3,FALSE)))</f>
        <v/>
      </c>
      <c r="S421" s="21"/>
      <c r="T421" s="3"/>
    </row>
    <row r="422" spans="1:20" x14ac:dyDescent="0.4">
      <c r="A422" s="21"/>
      <c r="B422" s="117"/>
      <c r="C422" s="40"/>
      <c r="D422" s="125"/>
      <c r="E422" s="23" t="str">
        <f>IFERROR(VLOOKUP(D422,証券コード!$A$2:$B$9160,2,FALSE),"")</f>
        <v/>
      </c>
      <c r="F422" s="76"/>
      <c r="G422" s="29"/>
      <c r="H422" s="33" t="str">
        <f t="shared" si="29"/>
        <v/>
      </c>
      <c r="I422" s="36"/>
      <c r="J422" s="44"/>
      <c r="K422" s="45"/>
      <c r="L422" s="40"/>
      <c r="M422" s="76"/>
      <c r="N422" s="15" t="str">
        <f t="shared" si="26"/>
        <v/>
      </c>
      <c r="O422" s="163" t="str">
        <f t="shared" si="27"/>
        <v/>
      </c>
      <c r="P422" s="3"/>
      <c r="Q422" s="16" t="str">
        <f t="shared" si="28"/>
        <v/>
      </c>
      <c r="R422" s="21" t="str">
        <f>IF(D422="","",IF(VLOOKUP(D422,証券コード!$A$2:$C$9160,3,FALSE)="","",VLOOKUP(D422,証券コード!$A$2:$C$9160,3,FALSE)))</f>
        <v/>
      </c>
      <c r="S422" s="21"/>
      <c r="T422" s="3"/>
    </row>
    <row r="423" spans="1:20" x14ac:dyDescent="0.4">
      <c r="A423" s="21"/>
      <c r="B423" s="117"/>
      <c r="C423" s="40"/>
      <c r="D423" s="125"/>
      <c r="E423" s="23" t="str">
        <f>IFERROR(VLOOKUP(D423,証券コード!$A$2:$B$9160,2,FALSE),"")</f>
        <v/>
      </c>
      <c r="F423" s="76"/>
      <c r="G423" s="29"/>
      <c r="H423" s="33" t="str">
        <f t="shared" si="29"/>
        <v/>
      </c>
      <c r="I423" s="36"/>
      <c r="J423" s="44"/>
      <c r="K423" s="45"/>
      <c r="L423" s="40"/>
      <c r="M423" s="76"/>
      <c r="N423" s="15" t="str">
        <f t="shared" si="26"/>
        <v/>
      </c>
      <c r="O423" s="163" t="str">
        <f t="shared" si="27"/>
        <v/>
      </c>
      <c r="P423" s="3"/>
      <c r="Q423" s="16" t="str">
        <f t="shared" si="28"/>
        <v/>
      </c>
      <c r="R423" s="21" t="str">
        <f>IF(D423="","",IF(VLOOKUP(D423,証券コード!$A$2:$C$9160,3,FALSE)="","",VLOOKUP(D423,証券コード!$A$2:$C$9160,3,FALSE)))</f>
        <v/>
      </c>
      <c r="S423" s="21"/>
      <c r="T423" s="3"/>
    </row>
    <row r="424" spans="1:20" x14ac:dyDescent="0.4">
      <c r="A424" s="21"/>
      <c r="B424" s="117"/>
      <c r="C424" s="40"/>
      <c r="D424" s="125"/>
      <c r="E424" s="23" t="str">
        <f>IFERROR(VLOOKUP(D424,証券コード!$A$2:$B$9160,2,FALSE),"")</f>
        <v/>
      </c>
      <c r="F424" s="76"/>
      <c r="G424" s="29"/>
      <c r="H424" s="33" t="str">
        <f t="shared" si="29"/>
        <v/>
      </c>
      <c r="I424" s="36"/>
      <c r="J424" s="44"/>
      <c r="K424" s="45"/>
      <c r="L424" s="40"/>
      <c r="M424" s="76"/>
      <c r="N424" s="15" t="str">
        <f t="shared" si="26"/>
        <v/>
      </c>
      <c r="O424" s="163" t="str">
        <f t="shared" si="27"/>
        <v/>
      </c>
      <c r="P424" s="3"/>
      <c r="Q424" s="16" t="str">
        <f t="shared" si="28"/>
        <v/>
      </c>
      <c r="R424" s="21" t="str">
        <f>IF(D424="","",IF(VLOOKUP(D424,証券コード!$A$2:$C$9160,3,FALSE)="","",VLOOKUP(D424,証券コード!$A$2:$C$9160,3,FALSE)))</f>
        <v/>
      </c>
      <c r="S424" s="21"/>
      <c r="T424" s="3"/>
    </row>
    <row r="425" spans="1:20" x14ac:dyDescent="0.4">
      <c r="A425" s="21"/>
      <c r="B425" s="117"/>
      <c r="C425" s="40"/>
      <c r="D425" s="125"/>
      <c r="E425" s="23" t="str">
        <f>IFERROR(VLOOKUP(D425,証券コード!$A$2:$B$9160,2,FALSE),"")</f>
        <v/>
      </c>
      <c r="F425" s="76"/>
      <c r="G425" s="29"/>
      <c r="H425" s="33" t="str">
        <f t="shared" si="29"/>
        <v/>
      </c>
      <c r="I425" s="36"/>
      <c r="J425" s="44"/>
      <c r="K425" s="45"/>
      <c r="L425" s="40"/>
      <c r="M425" s="76"/>
      <c r="N425" s="15" t="str">
        <f t="shared" si="26"/>
        <v/>
      </c>
      <c r="O425" s="163" t="str">
        <f t="shared" si="27"/>
        <v/>
      </c>
      <c r="P425" s="3"/>
      <c r="Q425" s="16" t="str">
        <f t="shared" si="28"/>
        <v/>
      </c>
      <c r="R425" s="21" t="str">
        <f>IF(D425="","",IF(VLOOKUP(D425,証券コード!$A$2:$C$9160,3,FALSE)="","",VLOOKUP(D425,証券コード!$A$2:$C$9160,3,FALSE)))</f>
        <v/>
      </c>
      <c r="S425" s="21"/>
      <c r="T425" s="3"/>
    </row>
    <row r="426" spans="1:20" x14ac:dyDescent="0.4">
      <c r="A426" s="21"/>
      <c r="B426" s="117"/>
      <c r="C426" s="40"/>
      <c r="D426" s="125"/>
      <c r="E426" s="23" t="str">
        <f>IFERROR(VLOOKUP(D426,証券コード!$A$2:$B$9160,2,FALSE),"")</f>
        <v/>
      </c>
      <c r="F426" s="76"/>
      <c r="G426" s="29"/>
      <c r="H426" s="33" t="str">
        <f t="shared" si="29"/>
        <v/>
      </c>
      <c r="I426" s="36"/>
      <c r="J426" s="44"/>
      <c r="K426" s="45"/>
      <c r="L426" s="40"/>
      <c r="M426" s="76"/>
      <c r="N426" s="15" t="str">
        <f t="shared" si="26"/>
        <v/>
      </c>
      <c r="O426" s="163" t="str">
        <f t="shared" si="27"/>
        <v/>
      </c>
      <c r="P426" s="3"/>
      <c r="Q426" s="16" t="str">
        <f t="shared" si="28"/>
        <v/>
      </c>
      <c r="R426" s="21" t="str">
        <f>IF(D426="","",IF(VLOOKUP(D426,証券コード!$A$2:$C$9160,3,FALSE)="","",VLOOKUP(D426,証券コード!$A$2:$C$9160,3,FALSE)))</f>
        <v/>
      </c>
      <c r="S426" s="21"/>
      <c r="T426" s="3"/>
    </row>
    <row r="427" spans="1:20" x14ac:dyDescent="0.4">
      <c r="A427" s="21"/>
      <c r="B427" s="117"/>
      <c r="C427" s="40"/>
      <c r="D427" s="125"/>
      <c r="E427" s="23" t="str">
        <f>IFERROR(VLOOKUP(D427,証券コード!$A$2:$B$9160,2,FALSE),"")</f>
        <v/>
      </c>
      <c r="F427" s="76"/>
      <c r="G427" s="29"/>
      <c r="H427" s="33" t="str">
        <f t="shared" si="29"/>
        <v/>
      </c>
      <c r="I427" s="36"/>
      <c r="J427" s="44"/>
      <c r="K427" s="45"/>
      <c r="L427" s="40"/>
      <c r="M427" s="76"/>
      <c r="N427" s="15" t="str">
        <f t="shared" si="26"/>
        <v/>
      </c>
      <c r="O427" s="163" t="str">
        <f t="shared" si="27"/>
        <v/>
      </c>
      <c r="P427" s="3"/>
      <c r="Q427" s="16" t="str">
        <f t="shared" si="28"/>
        <v/>
      </c>
      <c r="R427" s="21" t="str">
        <f>IF(D427="","",IF(VLOOKUP(D427,証券コード!$A$2:$C$9160,3,FALSE)="","",VLOOKUP(D427,証券コード!$A$2:$C$9160,3,FALSE)))</f>
        <v/>
      </c>
      <c r="S427" s="21"/>
      <c r="T427" s="3"/>
    </row>
    <row r="428" spans="1:20" x14ac:dyDescent="0.4">
      <c r="A428" s="21"/>
      <c r="B428" s="117"/>
      <c r="C428" s="40"/>
      <c r="D428" s="125"/>
      <c r="E428" s="23" t="str">
        <f>IFERROR(VLOOKUP(D428,証券コード!$A$2:$B$9160,2,FALSE),"")</f>
        <v/>
      </c>
      <c r="F428" s="76"/>
      <c r="G428" s="29"/>
      <c r="H428" s="33" t="str">
        <f t="shared" si="29"/>
        <v/>
      </c>
      <c r="I428" s="36"/>
      <c r="J428" s="44"/>
      <c r="K428" s="45"/>
      <c r="L428" s="40"/>
      <c r="M428" s="76"/>
      <c r="N428" s="15" t="str">
        <f t="shared" si="26"/>
        <v/>
      </c>
      <c r="O428" s="163" t="str">
        <f t="shared" si="27"/>
        <v/>
      </c>
      <c r="P428" s="3"/>
      <c r="Q428" s="16" t="str">
        <f t="shared" si="28"/>
        <v/>
      </c>
      <c r="R428" s="21" t="str">
        <f>IF(D428="","",IF(VLOOKUP(D428,証券コード!$A$2:$C$9160,3,FALSE)="","",VLOOKUP(D428,証券コード!$A$2:$C$9160,3,FALSE)))</f>
        <v/>
      </c>
      <c r="S428" s="21"/>
      <c r="T428" s="3"/>
    </row>
    <row r="429" spans="1:20" x14ac:dyDescent="0.4">
      <c r="A429" s="21"/>
      <c r="B429" s="117"/>
      <c r="C429" s="40"/>
      <c r="D429" s="125"/>
      <c r="E429" s="23" t="str">
        <f>IFERROR(VLOOKUP(D429,証券コード!$A$2:$B$9160,2,FALSE),"")</f>
        <v/>
      </c>
      <c r="F429" s="76"/>
      <c r="G429" s="29"/>
      <c r="H429" s="33" t="str">
        <f t="shared" si="29"/>
        <v/>
      </c>
      <c r="I429" s="36"/>
      <c r="J429" s="44"/>
      <c r="K429" s="45"/>
      <c r="L429" s="40"/>
      <c r="M429" s="76"/>
      <c r="N429" s="15" t="str">
        <f t="shared" si="26"/>
        <v/>
      </c>
      <c r="O429" s="163" t="str">
        <f t="shared" si="27"/>
        <v/>
      </c>
      <c r="P429" s="3"/>
      <c r="Q429" s="16" t="str">
        <f t="shared" si="28"/>
        <v/>
      </c>
      <c r="R429" s="21" t="str">
        <f>IF(D429="","",IF(VLOOKUP(D429,証券コード!$A$2:$C$9160,3,FALSE)="","",VLOOKUP(D429,証券コード!$A$2:$C$9160,3,FALSE)))</f>
        <v/>
      </c>
      <c r="S429" s="21"/>
      <c r="T429" s="3"/>
    </row>
    <row r="430" spans="1:20" x14ac:dyDescent="0.4">
      <c r="A430" s="21"/>
      <c r="B430" s="117"/>
      <c r="C430" s="40"/>
      <c r="D430" s="125"/>
      <c r="E430" s="23" t="str">
        <f>IFERROR(VLOOKUP(D430,証券コード!$A$2:$B$9160,2,FALSE),"")</f>
        <v/>
      </c>
      <c r="F430" s="76"/>
      <c r="G430" s="29"/>
      <c r="H430" s="33" t="str">
        <f t="shared" si="29"/>
        <v/>
      </c>
      <c r="I430" s="36"/>
      <c r="J430" s="44"/>
      <c r="K430" s="45"/>
      <c r="L430" s="40"/>
      <c r="M430" s="76"/>
      <c r="N430" s="15" t="str">
        <f t="shared" si="26"/>
        <v/>
      </c>
      <c r="O430" s="163" t="str">
        <f t="shared" si="27"/>
        <v/>
      </c>
      <c r="P430" s="3"/>
      <c r="Q430" s="16" t="str">
        <f t="shared" si="28"/>
        <v/>
      </c>
      <c r="R430" s="21" t="str">
        <f>IF(D430="","",IF(VLOOKUP(D430,証券コード!$A$2:$C$9160,3,FALSE)="","",VLOOKUP(D430,証券コード!$A$2:$C$9160,3,FALSE)))</f>
        <v/>
      </c>
      <c r="S430" s="21"/>
      <c r="T430" s="3"/>
    </row>
    <row r="431" spans="1:20" x14ac:dyDescent="0.4">
      <c r="A431" s="21"/>
      <c r="B431" s="117"/>
      <c r="C431" s="40"/>
      <c r="D431" s="125"/>
      <c r="E431" s="23" t="str">
        <f>IFERROR(VLOOKUP(D431,証券コード!$A$2:$B$9160,2,FALSE),"")</f>
        <v/>
      </c>
      <c r="F431" s="76"/>
      <c r="G431" s="29"/>
      <c r="H431" s="33" t="str">
        <f t="shared" si="29"/>
        <v/>
      </c>
      <c r="I431" s="36"/>
      <c r="J431" s="44"/>
      <c r="K431" s="45"/>
      <c r="L431" s="40"/>
      <c r="M431" s="76"/>
      <c r="N431" s="15" t="str">
        <f t="shared" si="26"/>
        <v/>
      </c>
      <c r="O431" s="163" t="str">
        <f t="shared" si="27"/>
        <v/>
      </c>
      <c r="P431" s="3"/>
      <c r="Q431" s="16" t="str">
        <f t="shared" si="28"/>
        <v/>
      </c>
      <c r="R431" s="21" t="str">
        <f>IF(D431="","",IF(VLOOKUP(D431,証券コード!$A$2:$C$9160,3,FALSE)="","",VLOOKUP(D431,証券コード!$A$2:$C$9160,3,FALSE)))</f>
        <v/>
      </c>
      <c r="S431" s="21"/>
      <c r="T431" s="3"/>
    </row>
    <row r="432" spans="1:20" x14ac:dyDescent="0.4">
      <c r="A432" s="21"/>
      <c r="B432" s="117"/>
      <c r="C432" s="40"/>
      <c r="D432" s="125"/>
      <c r="E432" s="23" t="str">
        <f>IFERROR(VLOOKUP(D432,証券コード!$A$2:$B$9160,2,FALSE),"")</f>
        <v/>
      </c>
      <c r="F432" s="76"/>
      <c r="G432" s="29"/>
      <c r="H432" s="33" t="str">
        <f t="shared" si="29"/>
        <v/>
      </c>
      <c r="I432" s="36"/>
      <c r="J432" s="44"/>
      <c r="K432" s="45"/>
      <c r="L432" s="40"/>
      <c r="M432" s="76"/>
      <c r="N432" s="15" t="str">
        <f t="shared" si="26"/>
        <v/>
      </c>
      <c r="O432" s="163" t="str">
        <f t="shared" si="27"/>
        <v/>
      </c>
      <c r="P432" s="3"/>
      <c r="Q432" s="16" t="str">
        <f t="shared" si="28"/>
        <v/>
      </c>
      <c r="R432" s="21" t="str">
        <f>IF(D432="","",IF(VLOOKUP(D432,証券コード!$A$2:$C$9160,3,FALSE)="","",VLOOKUP(D432,証券コード!$A$2:$C$9160,3,FALSE)))</f>
        <v/>
      </c>
      <c r="S432" s="21"/>
      <c r="T432" s="3"/>
    </row>
    <row r="433" spans="1:31" x14ac:dyDescent="0.4">
      <c r="A433" s="21"/>
      <c r="B433" s="117"/>
      <c r="C433" s="40"/>
      <c r="D433" s="125"/>
      <c r="E433" s="23" t="str">
        <f>IFERROR(VLOOKUP(D433,証券コード!$A$2:$B$9160,2,FALSE),"")</f>
        <v/>
      </c>
      <c r="F433" s="76"/>
      <c r="G433" s="29"/>
      <c r="H433" s="33" t="str">
        <f t="shared" ref="H433:H437" si="30">IF(F433="","",F433*G433)</f>
        <v/>
      </c>
      <c r="I433" s="36"/>
      <c r="J433" s="44"/>
      <c r="K433" s="45"/>
      <c r="L433" s="40"/>
      <c r="M433" s="76"/>
      <c r="N433" s="15" t="str">
        <f t="shared" ref="N433:N437" si="31">IF(M433="","",(M433-F433)*G433)</f>
        <v/>
      </c>
      <c r="O433" s="163" t="str">
        <f t="shared" ref="O433:O437" si="32">IF(M433="","",ROUNDDOWN((M433-F433)/F433,4))</f>
        <v/>
      </c>
      <c r="P433" s="3"/>
      <c r="Q433" s="16" t="str">
        <f t="shared" ref="Q433:Q437" si="33">IF(ISERROR(N433-P433),"",N433-I433-P433)</f>
        <v/>
      </c>
      <c r="R433" s="21" t="str">
        <f>IF(D433="","",IF(VLOOKUP(D433,証券コード!$A$2:$C$9160,3,FALSE)="","",VLOOKUP(D433,証券コード!$A$2:$C$9160,3,FALSE)))</f>
        <v/>
      </c>
      <c r="S433" s="21"/>
      <c r="T433" s="3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 spans="1:31" x14ac:dyDescent="0.4">
      <c r="A434" s="21"/>
      <c r="B434" s="117"/>
      <c r="C434" s="40"/>
      <c r="D434" s="125"/>
      <c r="E434" s="23" t="str">
        <f>IFERROR(VLOOKUP(D434,証券コード!$A$2:$B$9160,2,FALSE),"")</f>
        <v/>
      </c>
      <c r="F434" s="76"/>
      <c r="G434" s="29"/>
      <c r="H434" s="33" t="str">
        <f t="shared" si="30"/>
        <v/>
      </c>
      <c r="I434" s="36"/>
      <c r="J434" s="44"/>
      <c r="K434" s="45"/>
      <c r="L434" s="40"/>
      <c r="M434" s="76"/>
      <c r="N434" s="15" t="str">
        <f t="shared" si="31"/>
        <v/>
      </c>
      <c r="O434" s="163" t="str">
        <f t="shared" si="32"/>
        <v/>
      </c>
      <c r="P434" s="3"/>
      <c r="Q434" s="16" t="str">
        <f t="shared" si="33"/>
        <v/>
      </c>
      <c r="R434" s="21" t="str">
        <f>IF(D434="","",IF(VLOOKUP(D434,証券コード!$A$2:$C$9160,3,FALSE)="","",VLOOKUP(D434,証券コード!$A$2:$C$9160,3,FALSE)))</f>
        <v/>
      </c>
      <c r="S434" s="21"/>
      <c r="T434" s="3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 spans="1:31" x14ac:dyDescent="0.4">
      <c r="A435" s="21"/>
      <c r="B435" s="117"/>
      <c r="C435" s="40"/>
      <c r="D435" s="125"/>
      <c r="E435" s="23" t="str">
        <f>IFERROR(VLOOKUP(D435,証券コード!$A$2:$B$9160,2,FALSE),"")</f>
        <v/>
      </c>
      <c r="F435" s="76"/>
      <c r="G435" s="29"/>
      <c r="H435" s="33" t="str">
        <f t="shared" si="30"/>
        <v/>
      </c>
      <c r="I435" s="36"/>
      <c r="J435" s="44"/>
      <c r="K435" s="45"/>
      <c r="L435" s="40"/>
      <c r="M435" s="76"/>
      <c r="N435" s="15" t="str">
        <f t="shared" si="31"/>
        <v/>
      </c>
      <c r="O435" s="163" t="str">
        <f t="shared" si="32"/>
        <v/>
      </c>
      <c r="P435" s="3"/>
      <c r="Q435" s="16" t="str">
        <f t="shared" si="33"/>
        <v/>
      </c>
      <c r="R435" s="21" t="str">
        <f>IF(D435="","",IF(VLOOKUP(D435,証券コード!$A$2:$C$9160,3,FALSE)="","",VLOOKUP(D435,証券コード!$A$2:$C$9160,3,FALSE)))</f>
        <v/>
      </c>
      <c r="S435" s="21"/>
      <c r="T435" s="3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 spans="1:31" x14ac:dyDescent="0.4">
      <c r="A436" s="21"/>
      <c r="B436" s="117"/>
      <c r="C436" s="40"/>
      <c r="D436" s="125"/>
      <c r="E436" s="23" t="str">
        <f>IFERROR(VLOOKUP(D436,証券コード!$A$2:$B$9160,2,FALSE),"")</f>
        <v/>
      </c>
      <c r="F436" s="76"/>
      <c r="G436" s="29"/>
      <c r="H436" s="33" t="str">
        <f t="shared" si="30"/>
        <v/>
      </c>
      <c r="I436" s="36"/>
      <c r="J436" s="44"/>
      <c r="K436" s="45"/>
      <c r="L436" s="40"/>
      <c r="M436" s="76"/>
      <c r="N436" s="15" t="str">
        <f t="shared" si="31"/>
        <v/>
      </c>
      <c r="O436" s="163" t="str">
        <f t="shared" si="32"/>
        <v/>
      </c>
      <c r="P436" s="3"/>
      <c r="Q436" s="16" t="str">
        <f t="shared" si="33"/>
        <v/>
      </c>
      <c r="R436" s="21" t="str">
        <f>IF(D436="","",IF(VLOOKUP(D436,証券コード!$A$2:$C$9160,3,FALSE)="","",VLOOKUP(D436,証券コード!$A$2:$C$9160,3,FALSE)))</f>
        <v/>
      </c>
      <c r="S436" s="21"/>
      <c r="T436" s="3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 spans="1:31" x14ac:dyDescent="0.4">
      <c r="A437" s="21"/>
      <c r="B437" s="117"/>
      <c r="C437" s="40"/>
      <c r="D437" s="125"/>
      <c r="E437" s="23" t="str">
        <f>IFERROR(VLOOKUP(D437,証券コード!$A$2:$B$9160,2,FALSE),"")</f>
        <v/>
      </c>
      <c r="F437" s="76"/>
      <c r="G437" s="29"/>
      <c r="H437" s="33" t="str">
        <f t="shared" si="30"/>
        <v/>
      </c>
      <c r="I437" s="36"/>
      <c r="J437" s="44"/>
      <c r="K437" s="45"/>
      <c r="L437" s="40"/>
      <c r="M437" s="76"/>
      <c r="N437" s="15" t="str">
        <f t="shared" si="31"/>
        <v/>
      </c>
      <c r="O437" s="163" t="str">
        <f t="shared" si="32"/>
        <v/>
      </c>
      <c r="P437" s="3"/>
      <c r="Q437" s="16" t="str">
        <f t="shared" si="33"/>
        <v/>
      </c>
      <c r="R437" s="21" t="str">
        <f>IF(D437="","",IF(VLOOKUP(D437,証券コード!$A$2:$C$9160,3,FALSE)="","",VLOOKUP(D437,証券コード!$A$2:$C$9160,3,FALSE)))</f>
        <v/>
      </c>
      <c r="S437" s="21"/>
      <c r="T437" s="3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 spans="1:31" x14ac:dyDescent="0.4">
      <c r="A438" s="21"/>
      <c r="B438" s="117"/>
      <c r="C438" s="40"/>
      <c r="D438" s="125"/>
      <c r="E438" s="23" t="str">
        <f>IFERROR(VLOOKUP(D438,証券コード!$A$2:$B$9160,2,FALSE),"")</f>
        <v/>
      </c>
      <c r="F438" s="76"/>
      <c r="G438" s="29"/>
      <c r="H438" s="33" t="str">
        <f t="shared" ref="H438:H500" si="34">IF(F438="","",F438*G438)</f>
        <v/>
      </c>
      <c r="I438" s="36"/>
      <c r="J438" s="44"/>
      <c r="K438" s="45"/>
      <c r="L438" s="40"/>
      <c r="M438" s="76"/>
      <c r="N438" s="15" t="str">
        <f t="shared" ref="N438:N500" si="35">IF(M438="","",(M438-F438)*G438)</f>
        <v/>
      </c>
      <c r="O438" s="163" t="str">
        <f t="shared" ref="O438:O500" si="36">IF(M438="","",ROUNDDOWN((M438-F438)/F438,4))</f>
        <v/>
      </c>
      <c r="P438" s="3"/>
      <c r="Q438" s="16" t="str">
        <f t="shared" ref="Q438:Q500" si="37">IF(ISERROR(N438-P438),"",N438-I438-P438)</f>
        <v/>
      </c>
      <c r="R438" s="21" t="str">
        <f>IF(D438="","",IF(VLOOKUP(D438,証券コード!$A$2:$C$9160,3,FALSE)="","",VLOOKUP(D438,証券コード!$A$2:$C$9160,3,FALSE)))</f>
        <v/>
      </c>
      <c r="S438" s="21"/>
      <c r="T438" s="3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 spans="1:31" x14ac:dyDescent="0.4">
      <c r="A439" s="21"/>
      <c r="B439" s="117"/>
      <c r="C439" s="40"/>
      <c r="D439" s="125"/>
      <c r="E439" s="23" t="str">
        <f>IFERROR(VLOOKUP(D439,証券コード!$A$2:$B$9160,2,FALSE),"")</f>
        <v/>
      </c>
      <c r="F439" s="76"/>
      <c r="G439" s="29"/>
      <c r="H439" s="33" t="str">
        <f t="shared" si="34"/>
        <v/>
      </c>
      <c r="I439" s="36"/>
      <c r="J439" s="44"/>
      <c r="K439" s="45"/>
      <c r="L439" s="40"/>
      <c r="M439" s="76"/>
      <c r="N439" s="15" t="str">
        <f t="shared" si="35"/>
        <v/>
      </c>
      <c r="O439" s="163" t="str">
        <f t="shared" si="36"/>
        <v/>
      </c>
      <c r="P439" s="3"/>
      <c r="Q439" s="16" t="str">
        <f t="shared" si="37"/>
        <v/>
      </c>
      <c r="R439" s="21" t="str">
        <f>IF(D439="","",IF(VLOOKUP(D439,証券コード!$A$2:$C$9160,3,FALSE)="","",VLOOKUP(D439,証券コード!$A$2:$C$9160,3,FALSE)))</f>
        <v/>
      </c>
      <c r="S439" s="21"/>
      <c r="T439" s="3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 spans="1:31" x14ac:dyDescent="0.4">
      <c r="A440" s="21"/>
      <c r="B440" s="117"/>
      <c r="C440" s="40"/>
      <c r="D440" s="125"/>
      <c r="E440" s="23" t="str">
        <f>IFERROR(VLOOKUP(D440,証券コード!$A$2:$B$9160,2,FALSE),"")</f>
        <v/>
      </c>
      <c r="F440" s="76"/>
      <c r="G440" s="29"/>
      <c r="H440" s="33" t="str">
        <f t="shared" si="34"/>
        <v/>
      </c>
      <c r="I440" s="36"/>
      <c r="J440" s="44"/>
      <c r="K440" s="45"/>
      <c r="L440" s="40"/>
      <c r="M440" s="76"/>
      <c r="N440" s="15" t="str">
        <f t="shared" si="35"/>
        <v/>
      </c>
      <c r="O440" s="163" t="str">
        <f t="shared" si="36"/>
        <v/>
      </c>
      <c r="P440" s="3"/>
      <c r="Q440" s="16" t="str">
        <f t="shared" si="37"/>
        <v/>
      </c>
      <c r="R440" s="21" t="str">
        <f>IF(D440="","",IF(VLOOKUP(D440,証券コード!$A$2:$C$9160,3,FALSE)="","",VLOOKUP(D440,証券コード!$A$2:$C$9160,3,FALSE)))</f>
        <v/>
      </c>
      <c r="S440" s="21"/>
      <c r="T440" s="3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 spans="1:31" x14ac:dyDescent="0.4">
      <c r="A441" s="21"/>
      <c r="B441" s="117"/>
      <c r="C441" s="40"/>
      <c r="D441" s="125"/>
      <c r="E441" s="23" t="str">
        <f>IFERROR(VLOOKUP(D441,証券コード!$A$2:$B$9160,2,FALSE),"")</f>
        <v/>
      </c>
      <c r="F441" s="76"/>
      <c r="G441" s="29"/>
      <c r="H441" s="33" t="str">
        <f t="shared" si="34"/>
        <v/>
      </c>
      <c r="I441" s="36"/>
      <c r="J441" s="44"/>
      <c r="K441" s="45"/>
      <c r="L441" s="40"/>
      <c r="M441" s="76"/>
      <c r="N441" s="15" t="str">
        <f t="shared" si="35"/>
        <v/>
      </c>
      <c r="O441" s="163" t="str">
        <f t="shared" si="36"/>
        <v/>
      </c>
      <c r="P441" s="3"/>
      <c r="Q441" s="16" t="str">
        <f t="shared" si="37"/>
        <v/>
      </c>
      <c r="R441" s="21" t="str">
        <f>IF(D441="","",IF(VLOOKUP(D441,証券コード!$A$2:$C$9160,3,FALSE)="","",VLOOKUP(D441,証券コード!$A$2:$C$9160,3,FALSE)))</f>
        <v/>
      </c>
      <c r="S441" s="21"/>
      <c r="T441" s="3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 spans="1:31" x14ac:dyDescent="0.4">
      <c r="A442" s="21"/>
      <c r="B442" s="117"/>
      <c r="C442" s="40"/>
      <c r="D442" s="125"/>
      <c r="E442" s="23" t="str">
        <f>IFERROR(VLOOKUP(D442,証券コード!$A$2:$B$9160,2,FALSE),"")</f>
        <v/>
      </c>
      <c r="F442" s="76"/>
      <c r="G442" s="29"/>
      <c r="H442" s="33" t="str">
        <f t="shared" si="34"/>
        <v/>
      </c>
      <c r="I442" s="36"/>
      <c r="J442" s="44"/>
      <c r="K442" s="45"/>
      <c r="L442" s="40"/>
      <c r="M442" s="76"/>
      <c r="N442" s="15" t="str">
        <f t="shared" si="35"/>
        <v/>
      </c>
      <c r="O442" s="163" t="str">
        <f t="shared" si="36"/>
        <v/>
      </c>
      <c r="P442" s="3"/>
      <c r="Q442" s="16" t="str">
        <f t="shared" si="37"/>
        <v/>
      </c>
      <c r="R442" s="21" t="str">
        <f>IF(D442="","",IF(VLOOKUP(D442,証券コード!$A$2:$C$9160,3,FALSE)="","",VLOOKUP(D442,証券コード!$A$2:$C$9160,3,FALSE)))</f>
        <v/>
      </c>
      <c r="S442" s="21"/>
      <c r="T442" s="3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 spans="1:31" x14ac:dyDescent="0.4">
      <c r="A443" s="21"/>
      <c r="B443" s="117"/>
      <c r="C443" s="40"/>
      <c r="D443" s="125"/>
      <c r="E443" s="23" t="str">
        <f>IFERROR(VLOOKUP(D443,証券コード!$A$2:$B$9160,2,FALSE),"")</f>
        <v/>
      </c>
      <c r="F443" s="76"/>
      <c r="G443" s="29"/>
      <c r="H443" s="33" t="str">
        <f t="shared" si="34"/>
        <v/>
      </c>
      <c r="I443" s="36"/>
      <c r="J443" s="44"/>
      <c r="K443" s="45"/>
      <c r="L443" s="40"/>
      <c r="M443" s="76"/>
      <c r="N443" s="15" t="str">
        <f t="shared" si="35"/>
        <v/>
      </c>
      <c r="O443" s="163" t="str">
        <f t="shared" si="36"/>
        <v/>
      </c>
      <c r="P443" s="3"/>
      <c r="Q443" s="16" t="str">
        <f t="shared" si="37"/>
        <v/>
      </c>
      <c r="R443" s="21" t="str">
        <f>IF(D443="","",IF(VLOOKUP(D443,証券コード!$A$2:$C$9160,3,FALSE)="","",VLOOKUP(D443,証券コード!$A$2:$C$9160,3,FALSE)))</f>
        <v/>
      </c>
      <c r="S443" s="21"/>
      <c r="T443" s="3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 spans="1:31" x14ac:dyDescent="0.4">
      <c r="A444" s="21"/>
      <c r="B444" s="117"/>
      <c r="C444" s="40"/>
      <c r="D444" s="125"/>
      <c r="E444" s="23" t="str">
        <f>IFERROR(VLOOKUP(D444,証券コード!$A$2:$B$9160,2,FALSE),"")</f>
        <v/>
      </c>
      <c r="F444" s="76"/>
      <c r="G444" s="29"/>
      <c r="H444" s="33" t="str">
        <f t="shared" si="34"/>
        <v/>
      </c>
      <c r="I444" s="36"/>
      <c r="J444" s="44"/>
      <c r="K444" s="45"/>
      <c r="L444" s="40"/>
      <c r="M444" s="76"/>
      <c r="N444" s="15" t="str">
        <f t="shared" si="35"/>
        <v/>
      </c>
      <c r="O444" s="163" t="str">
        <f t="shared" si="36"/>
        <v/>
      </c>
      <c r="P444" s="3"/>
      <c r="Q444" s="16" t="str">
        <f t="shared" si="37"/>
        <v/>
      </c>
      <c r="R444" s="21" t="str">
        <f>IF(D444="","",IF(VLOOKUP(D444,証券コード!$A$2:$C$9160,3,FALSE)="","",VLOOKUP(D444,証券コード!$A$2:$C$9160,3,FALSE)))</f>
        <v/>
      </c>
      <c r="S444" s="21"/>
      <c r="T444" s="3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 spans="1:31" x14ac:dyDescent="0.4">
      <c r="A445" s="21"/>
      <c r="B445" s="117"/>
      <c r="C445" s="40"/>
      <c r="D445" s="125"/>
      <c r="E445" s="23" t="str">
        <f>IFERROR(VLOOKUP(D445,証券コード!$A$2:$B$9160,2,FALSE),"")</f>
        <v/>
      </c>
      <c r="F445" s="76"/>
      <c r="G445" s="29"/>
      <c r="H445" s="33" t="str">
        <f t="shared" si="34"/>
        <v/>
      </c>
      <c r="I445" s="36"/>
      <c r="J445" s="44"/>
      <c r="K445" s="45"/>
      <c r="L445" s="40"/>
      <c r="M445" s="76"/>
      <c r="N445" s="15" t="str">
        <f t="shared" si="35"/>
        <v/>
      </c>
      <c r="O445" s="163" t="str">
        <f t="shared" si="36"/>
        <v/>
      </c>
      <c r="P445" s="3"/>
      <c r="Q445" s="16" t="str">
        <f t="shared" si="37"/>
        <v/>
      </c>
      <c r="R445" s="21" t="str">
        <f>IF(D445="","",IF(VLOOKUP(D445,証券コード!$A$2:$C$9160,3,FALSE)="","",VLOOKUP(D445,証券コード!$A$2:$C$9160,3,FALSE)))</f>
        <v/>
      </c>
      <c r="S445" s="21"/>
      <c r="T445" s="3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 spans="1:31" x14ac:dyDescent="0.4">
      <c r="A446" s="21"/>
      <c r="B446" s="117"/>
      <c r="C446" s="40"/>
      <c r="D446" s="125"/>
      <c r="E446" s="23" t="str">
        <f>IFERROR(VLOOKUP(D446,証券コード!$A$2:$B$9160,2,FALSE),"")</f>
        <v/>
      </c>
      <c r="F446" s="76"/>
      <c r="G446" s="29"/>
      <c r="H446" s="33" t="str">
        <f t="shared" si="34"/>
        <v/>
      </c>
      <c r="I446" s="36"/>
      <c r="J446" s="44"/>
      <c r="K446" s="45"/>
      <c r="L446" s="40"/>
      <c r="M446" s="76"/>
      <c r="N446" s="15" t="str">
        <f t="shared" si="35"/>
        <v/>
      </c>
      <c r="O446" s="163" t="str">
        <f t="shared" si="36"/>
        <v/>
      </c>
      <c r="P446" s="3"/>
      <c r="Q446" s="16" t="str">
        <f t="shared" si="37"/>
        <v/>
      </c>
      <c r="R446" s="21" t="str">
        <f>IF(D446="","",IF(VLOOKUP(D446,証券コード!$A$2:$C$9160,3,FALSE)="","",VLOOKUP(D446,証券コード!$A$2:$C$9160,3,FALSE)))</f>
        <v/>
      </c>
      <c r="S446" s="21"/>
      <c r="T446" s="3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 spans="1:31" x14ac:dyDescent="0.4">
      <c r="A447" s="21"/>
      <c r="B447" s="117"/>
      <c r="C447" s="40"/>
      <c r="D447" s="125"/>
      <c r="E447" s="23" t="str">
        <f>IFERROR(VLOOKUP(D447,証券コード!$A$2:$B$9160,2,FALSE),"")</f>
        <v/>
      </c>
      <c r="F447" s="76"/>
      <c r="G447" s="29"/>
      <c r="H447" s="33" t="str">
        <f t="shared" si="34"/>
        <v/>
      </c>
      <c r="I447" s="36"/>
      <c r="J447" s="44"/>
      <c r="K447" s="45"/>
      <c r="L447" s="40"/>
      <c r="M447" s="76"/>
      <c r="N447" s="15" t="str">
        <f t="shared" si="35"/>
        <v/>
      </c>
      <c r="O447" s="163" t="str">
        <f t="shared" si="36"/>
        <v/>
      </c>
      <c r="P447" s="3"/>
      <c r="Q447" s="16" t="str">
        <f t="shared" si="37"/>
        <v/>
      </c>
      <c r="R447" s="21" t="str">
        <f>IF(D447="","",IF(VLOOKUP(D447,証券コード!$A$2:$C$9160,3,FALSE)="","",VLOOKUP(D447,証券コード!$A$2:$C$9160,3,FALSE)))</f>
        <v/>
      </c>
      <c r="S447" s="21"/>
      <c r="T447" s="3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 spans="1:31" x14ac:dyDescent="0.4">
      <c r="A448" s="21"/>
      <c r="B448" s="117"/>
      <c r="C448" s="40"/>
      <c r="D448" s="125"/>
      <c r="E448" s="23" t="str">
        <f>IFERROR(VLOOKUP(D448,証券コード!$A$2:$B$9160,2,FALSE),"")</f>
        <v/>
      </c>
      <c r="F448" s="76"/>
      <c r="G448" s="29"/>
      <c r="H448" s="33" t="str">
        <f t="shared" si="34"/>
        <v/>
      </c>
      <c r="I448" s="36"/>
      <c r="J448" s="44"/>
      <c r="K448" s="45"/>
      <c r="L448" s="40"/>
      <c r="M448" s="76"/>
      <c r="N448" s="15" t="str">
        <f t="shared" si="35"/>
        <v/>
      </c>
      <c r="O448" s="163" t="str">
        <f t="shared" si="36"/>
        <v/>
      </c>
      <c r="P448" s="3"/>
      <c r="Q448" s="16" t="str">
        <f t="shared" si="37"/>
        <v/>
      </c>
      <c r="R448" s="21" t="str">
        <f>IF(D448="","",IF(VLOOKUP(D448,証券コード!$A$2:$C$9160,3,FALSE)="","",VLOOKUP(D448,証券コード!$A$2:$C$9160,3,FALSE)))</f>
        <v/>
      </c>
      <c r="S448" s="21"/>
      <c r="T448" s="3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 spans="1:31" x14ac:dyDescent="0.4">
      <c r="A449" s="21"/>
      <c r="B449" s="117"/>
      <c r="C449" s="40"/>
      <c r="D449" s="125"/>
      <c r="E449" s="23" t="str">
        <f>IFERROR(VLOOKUP(D449,証券コード!$A$2:$B$9160,2,FALSE),"")</f>
        <v/>
      </c>
      <c r="F449" s="76"/>
      <c r="G449" s="29"/>
      <c r="H449" s="33" t="str">
        <f t="shared" si="34"/>
        <v/>
      </c>
      <c r="I449" s="36"/>
      <c r="J449" s="44"/>
      <c r="K449" s="45"/>
      <c r="L449" s="40"/>
      <c r="M449" s="76"/>
      <c r="N449" s="15" t="str">
        <f t="shared" si="35"/>
        <v/>
      </c>
      <c r="O449" s="163" t="str">
        <f t="shared" si="36"/>
        <v/>
      </c>
      <c r="P449" s="3"/>
      <c r="Q449" s="16" t="str">
        <f t="shared" si="37"/>
        <v/>
      </c>
      <c r="R449" s="21" t="str">
        <f>IF(D449="","",IF(VLOOKUP(D449,証券コード!$A$2:$C$9160,3,FALSE)="","",VLOOKUP(D449,証券コード!$A$2:$C$9160,3,FALSE)))</f>
        <v/>
      </c>
      <c r="S449" s="21"/>
      <c r="T449" s="3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 spans="1:31" x14ac:dyDescent="0.4">
      <c r="A450" s="21"/>
      <c r="B450" s="117"/>
      <c r="C450" s="40"/>
      <c r="D450" s="125"/>
      <c r="E450" s="23" t="str">
        <f>IFERROR(VLOOKUP(D450,証券コード!$A$2:$B$9160,2,FALSE),"")</f>
        <v/>
      </c>
      <c r="F450" s="76"/>
      <c r="G450" s="29"/>
      <c r="H450" s="33" t="str">
        <f t="shared" si="34"/>
        <v/>
      </c>
      <c r="I450" s="36"/>
      <c r="J450" s="44"/>
      <c r="K450" s="45"/>
      <c r="L450" s="40"/>
      <c r="M450" s="76"/>
      <c r="N450" s="15" t="str">
        <f t="shared" si="35"/>
        <v/>
      </c>
      <c r="O450" s="163" t="str">
        <f t="shared" si="36"/>
        <v/>
      </c>
      <c r="P450" s="3"/>
      <c r="Q450" s="16" t="str">
        <f t="shared" si="37"/>
        <v/>
      </c>
      <c r="R450" s="21" t="str">
        <f>IF(D450="","",IF(VLOOKUP(D450,証券コード!$A$2:$C$9160,3,FALSE)="","",VLOOKUP(D450,証券コード!$A$2:$C$9160,3,FALSE)))</f>
        <v/>
      </c>
      <c r="S450" s="21"/>
      <c r="T450" s="3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 spans="1:31" x14ac:dyDescent="0.4">
      <c r="A451" s="21"/>
      <c r="B451" s="117"/>
      <c r="C451" s="40"/>
      <c r="D451" s="125"/>
      <c r="E451" s="23" t="str">
        <f>IFERROR(VLOOKUP(D451,証券コード!$A$2:$B$9160,2,FALSE),"")</f>
        <v/>
      </c>
      <c r="F451" s="76"/>
      <c r="G451" s="29"/>
      <c r="H451" s="33" t="str">
        <f t="shared" si="34"/>
        <v/>
      </c>
      <c r="I451" s="36"/>
      <c r="J451" s="44"/>
      <c r="K451" s="45"/>
      <c r="L451" s="40"/>
      <c r="M451" s="76"/>
      <c r="N451" s="15" t="str">
        <f t="shared" si="35"/>
        <v/>
      </c>
      <c r="O451" s="163" t="str">
        <f t="shared" si="36"/>
        <v/>
      </c>
      <c r="P451" s="3"/>
      <c r="Q451" s="16" t="str">
        <f t="shared" si="37"/>
        <v/>
      </c>
      <c r="R451" s="21" t="str">
        <f>IF(D451="","",IF(VLOOKUP(D451,証券コード!$A$2:$C$9160,3,FALSE)="","",VLOOKUP(D451,証券コード!$A$2:$C$9160,3,FALSE)))</f>
        <v/>
      </c>
      <c r="S451" s="21"/>
      <c r="T451" s="3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 spans="1:31" x14ac:dyDescent="0.4">
      <c r="A452" s="21"/>
      <c r="B452" s="117"/>
      <c r="C452" s="40"/>
      <c r="D452" s="125"/>
      <c r="E452" s="23" t="str">
        <f>IFERROR(VLOOKUP(D452,証券コード!$A$2:$B$9160,2,FALSE),"")</f>
        <v/>
      </c>
      <c r="F452" s="76"/>
      <c r="G452" s="29"/>
      <c r="H452" s="33" t="str">
        <f t="shared" si="34"/>
        <v/>
      </c>
      <c r="I452" s="36"/>
      <c r="J452" s="44"/>
      <c r="K452" s="45"/>
      <c r="L452" s="40"/>
      <c r="M452" s="76"/>
      <c r="N452" s="15" t="str">
        <f t="shared" si="35"/>
        <v/>
      </c>
      <c r="O452" s="163" t="str">
        <f t="shared" si="36"/>
        <v/>
      </c>
      <c r="P452" s="3"/>
      <c r="Q452" s="16" t="str">
        <f t="shared" si="37"/>
        <v/>
      </c>
      <c r="R452" s="21" t="str">
        <f>IF(D452="","",IF(VLOOKUP(D452,証券コード!$A$2:$C$9160,3,FALSE)="","",VLOOKUP(D452,証券コード!$A$2:$C$9160,3,FALSE)))</f>
        <v/>
      </c>
      <c r="S452" s="21"/>
      <c r="T452" s="3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 spans="1:31" x14ac:dyDescent="0.4">
      <c r="A453" s="21"/>
      <c r="B453" s="117"/>
      <c r="C453" s="40"/>
      <c r="D453" s="125"/>
      <c r="E453" s="23" t="str">
        <f>IFERROR(VLOOKUP(D453,証券コード!$A$2:$B$9160,2,FALSE),"")</f>
        <v/>
      </c>
      <c r="F453" s="76"/>
      <c r="G453" s="29"/>
      <c r="H453" s="33" t="str">
        <f t="shared" si="34"/>
        <v/>
      </c>
      <c r="I453" s="36"/>
      <c r="J453" s="44"/>
      <c r="K453" s="45"/>
      <c r="L453" s="40"/>
      <c r="M453" s="76"/>
      <c r="N453" s="15" t="str">
        <f t="shared" si="35"/>
        <v/>
      </c>
      <c r="O453" s="163" t="str">
        <f t="shared" si="36"/>
        <v/>
      </c>
      <c r="P453" s="3"/>
      <c r="Q453" s="16" t="str">
        <f t="shared" si="37"/>
        <v/>
      </c>
      <c r="R453" s="21" t="str">
        <f>IF(D453="","",IF(VLOOKUP(D453,証券コード!$A$2:$C$9160,3,FALSE)="","",VLOOKUP(D453,証券コード!$A$2:$C$9160,3,FALSE)))</f>
        <v/>
      </c>
      <c r="S453" s="21"/>
      <c r="T453" s="3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1:31" x14ac:dyDescent="0.4">
      <c r="A454" s="21"/>
      <c r="B454" s="117"/>
      <c r="C454" s="40"/>
      <c r="D454" s="125"/>
      <c r="E454" s="23" t="str">
        <f>IFERROR(VLOOKUP(D454,証券コード!$A$2:$B$9160,2,FALSE),"")</f>
        <v/>
      </c>
      <c r="F454" s="76"/>
      <c r="G454" s="29"/>
      <c r="H454" s="33" t="str">
        <f t="shared" si="34"/>
        <v/>
      </c>
      <c r="I454" s="36"/>
      <c r="J454" s="44"/>
      <c r="K454" s="45"/>
      <c r="L454" s="40"/>
      <c r="M454" s="76"/>
      <c r="N454" s="15" t="str">
        <f t="shared" si="35"/>
        <v/>
      </c>
      <c r="O454" s="163" t="str">
        <f t="shared" si="36"/>
        <v/>
      </c>
      <c r="P454" s="3"/>
      <c r="Q454" s="16" t="str">
        <f t="shared" si="37"/>
        <v/>
      </c>
      <c r="R454" s="21" t="str">
        <f>IF(D454="","",IF(VLOOKUP(D454,証券コード!$A$2:$C$9160,3,FALSE)="","",VLOOKUP(D454,証券コード!$A$2:$C$9160,3,FALSE)))</f>
        <v/>
      </c>
      <c r="S454" s="21"/>
      <c r="T454" s="3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 spans="1:31" x14ac:dyDescent="0.4">
      <c r="A455" s="21"/>
      <c r="B455" s="117"/>
      <c r="C455" s="40"/>
      <c r="D455" s="125"/>
      <c r="E455" s="23" t="str">
        <f>IFERROR(VLOOKUP(D455,証券コード!$A$2:$B$9160,2,FALSE),"")</f>
        <v/>
      </c>
      <c r="F455" s="76"/>
      <c r="G455" s="29"/>
      <c r="H455" s="33" t="str">
        <f t="shared" si="34"/>
        <v/>
      </c>
      <c r="I455" s="36"/>
      <c r="J455" s="44"/>
      <c r="K455" s="45"/>
      <c r="L455" s="40"/>
      <c r="M455" s="76"/>
      <c r="N455" s="15" t="str">
        <f t="shared" si="35"/>
        <v/>
      </c>
      <c r="O455" s="163" t="str">
        <f t="shared" si="36"/>
        <v/>
      </c>
      <c r="P455" s="3"/>
      <c r="Q455" s="16" t="str">
        <f t="shared" si="37"/>
        <v/>
      </c>
      <c r="R455" s="21" t="str">
        <f>IF(D455="","",IF(VLOOKUP(D455,証券コード!$A$2:$C$9160,3,FALSE)="","",VLOOKUP(D455,証券コード!$A$2:$C$9160,3,FALSE)))</f>
        <v/>
      </c>
      <c r="S455" s="21"/>
      <c r="T455" s="3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 spans="1:31" x14ac:dyDescent="0.4">
      <c r="A456" s="21"/>
      <c r="B456" s="117"/>
      <c r="C456" s="40"/>
      <c r="D456" s="125"/>
      <c r="E456" s="23" t="str">
        <f>IFERROR(VLOOKUP(D456,証券コード!$A$2:$B$9160,2,FALSE),"")</f>
        <v/>
      </c>
      <c r="F456" s="76"/>
      <c r="G456" s="29"/>
      <c r="H456" s="33" t="str">
        <f t="shared" si="34"/>
        <v/>
      </c>
      <c r="I456" s="36"/>
      <c r="J456" s="44"/>
      <c r="K456" s="45"/>
      <c r="L456" s="40"/>
      <c r="M456" s="76"/>
      <c r="N456" s="15" t="str">
        <f t="shared" si="35"/>
        <v/>
      </c>
      <c r="O456" s="163" t="str">
        <f t="shared" si="36"/>
        <v/>
      </c>
      <c r="P456" s="3"/>
      <c r="Q456" s="16" t="str">
        <f t="shared" si="37"/>
        <v/>
      </c>
      <c r="R456" s="21" t="str">
        <f>IF(D456="","",IF(VLOOKUP(D456,証券コード!$A$2:$C$9160,3,FALSE)="","",VLOOKUP(D456,証券コード!$A$2:$C$9160,3,FALSE)))</f>
        <v/>
      </c>
      <c r="S456" s="21"/>
      <c r="T456" s="3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 spans="1:31" x14ac:dyDescent="0.4">
      <c r="A457" s="21"/>
      <c r="B457" s="117"/>
      <c r="C457" s="40"/>
      <c r="D457" s="125"/>
      <c r="E457" s="23" t="str">
        <f>IFERROR(VLOOKUP(D457,証券コード!$A$2:$B$9160,2,FALSE),"")</f>
        <v/>
      </c>
      <c r="F457" s="76"/>
      <c r="G457" s="29"/>
      <c r="H457" s="33" t="str">
        <f t="shared" si="34"/>
        <v/>
      </c>
      <c r="I457" s="36"/>
      <c r="J457" s="44"/>
      <c r="K457" s="45"/>
      <c r="L457" s="40"/>
      <c r="M457" s="76"/>
      <c r="N457" s="15" t="str">
        <f t="shared" si="35"/>
        <v/>
      </c>
      <c r="O457" s="163" t="str">
        <f t="shared" si="36"/>
        <v/>
      </c>
      <c r="P457" s="3"/>
      <c r="Q457" s="16" t="str">
        <f t="shared" si="37"/>
        <v/>
      </c>
      <c r="R457" s="21" t="str">
        <f>IF(D457="","",IF(VLOOKUP(D457,証券コード!$A$2:$C$9160,3,FALSE)="","",VLOOKUP(D457,証券コード!$A$2:$C$9160,3,FALSE)))</f>
        <v/>
      </c>
      <c r="S457" s="21"/>
      <c r="T457" s="3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 spans="1:31" x14ac:dyDescent="0.4">
      <c r="A458" s="21"/>
      <c r="B458" s="117"/>
      <c r="C458" s="40"/>
      <c r="D458" s="125"/>
      <c r="E458" s="23" t="str">
        <f>IFERROR(VLOOKUP(D458,証券コード!$A$2:$B$9160,2,FALSE),"")</f>
        <v/>
      </c>
      <c r="F458" s="76"/>
      <c r="G458" s="29"/>
      <c r="H458" s="33" t="str">
        <f t="shared" si="34"/>
        <v/>
      </c>
      <c r="I458" s="36"/>
      <c r="J458" s="44"/>
      <c r="K458" s="45"/>
      <c r="L458" s="40"/>
      <c r="M458" s="76"/>
      <c r="N458" s="15" t="str">
        <f t="shared" si="35"/>
        <v/>
      </c>
      <c r="O458" s="163" t="str">
        <f t="shared" si="36"/>
        <v/>
      </c>
      <c r="P458" s="3"/>
      <c r="Q458" s="16" t="str">
        <f t="shared" si="37"/>
        <v/>
      </c>
      <c r="R458" s="21" t="str">
        <f>IF(D458="","",IF(VLOOKUP(D458,証券コード!$A$2:$C$9160,3,FALSE)="","",VLOOKUP(D458,証券コード!$A$2:$C$9160,3,FALSE)))</f>
        <v/>
      </c>
      <c r="S458" s="21"/>
      <c r="T458" s="3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1:31" x14ac:dyDescent="0.4">
      <c r="A459" s="21"/>
      <c r="B459" s="117"/>
      <c r="C459" s="40"/>
      <c r="D459" s="125"/>
      <c r="E459" s="23" t="str">
        <f>IFERROR(VLOOKUP(D459,証券コード!$A$2:$B$9160,2,FALSE),"")</f>
        <v/>
      </c>
      <c r="F459" s="76"/>
      <c r="G459" s="29"/>
      <c r="H459" s="33" t="str">
        <f t="shared" si="34"/>
        <v/>
      </c>
      <c r="I459" s="36"/>
      <c r="J459" s="44"/>
      <c r="K459" s="45"/>
      <c r="L459" s="40"/>
      <c r="M459" s="76"/>
      <c r="N459" s="15" t="str">
        <f t="shared" si="35"/>
        <v/>
      </c>
      <c r="O459" s="163" t="str">
        <f t="shared" si="36"/>
        <v/>
      </c>
      <c r="P459" s="3"/>
      <c r="Q459" s="16" t="str">
        <f t="shared" si="37"/>
        <v/>
      </c>
      <c r="R459" s="21" t="str">
        <f>IF(D459="","",IF(VLOOKUP(D459,証券コード!$A$2:$C$9160,3,FALSE)="","",VLOOKUP(D459,証券コード!$A$2:$C$9160,3,FALSE)))</f>
        <v/>
      </c>
      <c r="S459" s="21"/>
      <c r="T459" s="3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 spans="1:31" x14ac:dyDescent="0.4">
      <c r="A460" s="21"/>
      <c r="B460" s="117"/>
      <c r="C460" s="40"/>
      <c r="D460" s="125"/>
      <c r="E460" s="23" t="str">
        <f>IFERROR(VLOOKUP(D460,証券コード!$A$2:$B$9160,2,FALSE),"")</f>
        <v/>
      </c>
      <c r="F460" s="76"/>
      <c r="G460" s="29"/>
      <c r="H460" s="33" t="str">
        <f t="shared" si="34"/>
        <v/>
      </c>
      <c r="I460" s="36"/>
      <c r="J460" s="44"/>
      <c r="K460" s="45"/>
      <c r="L460" s="40"/>
      <c r="M460" s="76"/>
      <c r="N460" s="15" t="str">
        <f t="shared" si="35"/>
        <v/>
      </c>
      <c r="O460" s="163" t="str">
        <f t="shared" si="36"/>
        <v/>
      </c>
      <c r="P460" s="3"/>
      <c r="Q460" s="16" t="str">
        <f t="shared" si="37"/>
        <v/>
      </c>
      <c r="R460" s="21" t="str">
        <f>IF(D460="","",IF(VLOOKUP(D460,証券コード!$A$2:$C$9160,3,FALSE)="","",VLOOKUP(D460,証券コード!$A$2:$C$9160,3,FALSE)))</f>
        <v/>
      </c>
      <c r="S460" s="21"/>
      <c r="T460" s="3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 spans="1:31" x14ac:dyDescent="0.4">
      <c r="A461" s="21"/>
      <c r="B461" s="117"/>
      <c r="C461" s="40"/>
      <c r="D461" s="125"/>
      <c r="E461" s="23" t="str">
        <f>IFERROR(VLOOKUP(D461,証券コード!$A$2:$B$9160,2,FALSE),"")</f>
        <v/>
      </c>
      <c r="F461" s="76"/>
      <c r="G461" s="29"/>
      <c r="H461" s="33" t="str">
        <f t="shared" si="34"/>
        <v/>
      </c>
      <c r="I461" s="36"/>
      <c r="J461" s="44"/>
      <c r="K461" s="45"/>
      <c r="L461" s="40"/>
      <c r="M461" s="76"/>
      <c r="N461" s="15" t="str">
        <f t="shared" si="35"/>
        <v/>
      </c>
      <c r="O461" s="163" t="str">
        <f t="shared" si="36"/>
        <v/>
      </c>
      <c r="P461" s="3"/>
      <c r="Q461" s="16" t="str">
        <f t="shared" si="37"/>
        <v/>
      </c>
      <c r="R461" s="21" t="str">
        <f>IF(D461="","",IF(VLOOKUP(D461,証券コード!$A$2:$C$9160,3,FALSE)="","",VLOOKUP(D461,証券コード!$A$2:$C$9160,3,FALSE)))</f>
        <v/>
      </c>
      <c r="S461" s="21"/>
      <c r="T461" s="3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 spans="1:31" x14ac:dyDescent="0.4">
      <c r="A462" s="21"/>
      <c r="B462" s="117"/>
      <c r="C462" s="40"/>
      <c r="D462" s="125"/>
      <c r="E462" s="23" t="str">
        <f>IFERROR(VLOOKUP(D462,証券コード!$A$2:$B$9160,2,FALSE),"")</f>
        <v/>
      </c>
      <c r="F462" s="76"/>
      <c r="G462" s="29"/>
      <c r="H462" s="33" t="str">
        <f t="shared" si="34"/>
        <v/>
      </c>
      <c r="I462" s="36"/>
      <c r="J462" s="44"/>
      <c r="K462" s="45"/>
      <c r="L462" s="40"/>
      <c r="M462" s="76"/>
      <c r="N462" s="15" t="str">
        <f t="shared" si="35"/>
        <v/>
      </c>
      <c r="O462" s="163" t="str">
        <f t="shared" si="36"/>
        <v/>
      </c>
      <c r="P462" s="3"/>
      <c r="Q462" s="16" t="str">
        <f t="shared" si="37"/>
        <v/>
      </c>
      <c r="R462" s="21" t="str">
        <f>IF(D462="","",IF(VLOOKUP(D462,証券コード!$A$2:$C$9160,3,FALSE)="","",VLOOKUP(D462,証券コード!$A$2:$C$9160,3,FALSE)))</f>
        <v/>
      </c>
      <c r="S462" s="21"/>
      <c r="T462" s="3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 spans="1:31" x14ac:dyDescent="0.4">
      <c r="A463" s="21"/>
      <c r="B463" s="117"/>
      <c r="C463" s="40"/>
      <c r="D463" s="125"/>
      <c r="E463" s="23" t="str">
        <f>IFERROR(VLOOKUP(D463,証券コード!$A$2:$B$9160,2,FALSE),"")</f>
        <v/>
      </c>
      <c r="F463" s="76"/>
      <c r="G463" s="29"/>
      <c r="H463" s="33" t="str">
        <f t="shared" si="34"/>
        <v/>
      </c>
      <c r="I463" s="36"/>
      <c r="J463" s="44"/>
      <c r="K463" s="45"/>
      <c r="L463" s="40"/>
      <c r="M463" s="76"/>
      <c r="N463" s="15" t="str">
        <f t="shared" si="35"/>
        <v/>
      </c>
      <c r="O463" s="163" t="str">
        <f t="shared" si="36"/>
        <v/>
      </c>
      <c r="P463" s="3"/>
      <c r="Q463" s="16" t="str">
        <f t="shared" si="37"/>
        <v/>
      </c>
      <c r="R463" s="21" t="str">
        <f>IF(D463="","",IF(VLOOKUP(D463,証券コード!$A$2:$C$9160,3,FALSE)="","",VLOOKUP(D463,証券コード!$A$2:$C$9160,3,FALSE)))</f>
        <v/>
      </c>
      <c r="S463" s="21"/>
      <c r="T463" s="3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 spans="1:31" x14ac:dyDescent="0.4">
      <c r="A464" s="21"/>
      <c r="B464" s="117"/>
      <c r="C464" s="40"/>
      <c r="D464" s="125"/>
      <c r="E464" s="23" t="str">
        <f>IFERROR(VLOOKUP(D464,証券コード!$A$2:$B$9160,2,FALSE),"")</f>
        <v/>
      </c>
      <c r="F464" s="76"/>
      <c r="G464" s="29"/>
      <c r="H464" s="33" t="str">
        <f t="shared" si="34"/>
        <v/>
      </c>
      <c r="I464" s="36"/>
      <c r="J464" s="44"/>
      <c r="K464" s="45"/>
      <c r="L464" s="40"/>
      <c r="M464" s="76"/>
      <c r="N464" s="15" t="str">
        <f t="shared" si="35"/>
        <v/>
      </c>
      <c r="O464" s="163" t="str">
        <f t="shared" si="36"/>
        <v/>
      </c>
      <c r="P464" s="3"/>
      <c r="Q464" s="16" t="str">
        <f t="shared" si="37"/>
        <v/>
      </c>
      <c r="R464" s="21" t="str">
        <f>IF(D464="","",IF(VLOOKUP(D464,証券コード!$A$2:$C$9160,3,FALSE)="","",VLOOKUP(D464,証券コード!$A$2:$C$9160,3,FALSE)))</f>
        <v/>
      </c>
      <c r="S464" s="21"/>
      <c r="T464" s="3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 spans="1:31" x14ac:dyDescent="0.4">
      <c r="A465" s="21"/>
      <c r="B465" s="117"/>
      <c r="C465" s="40"/>
      <c r="D465" s="125"/>
      <c r="E465" s="23" t="str">
        <f>IFERROR(VLOOKUP(D465,証券コード!$A$2:$B$9160,2,FALSE),"")</f>
        <v/>
      </c>
      <c r="F465" s="76"/>
      <c r="G465" s="29"/>
      <c r="H465" s="33" t="str">
        <f t="shared" si="34"/>
        <v/>
      </c>
      <c r="I465" s="36"/>
      <c r="J465" s="44"/>
      <c r="K465" s="45"/>
      <c r="L465" s="40"/>
      <c r="M465" s="76"/>
      <c r="N465" s="15" t="str">
        <f t="shared" si="35"/>
        <v/>
      </c>
      <c r="O465" s="163" t="str">
        <f t="shared" si="36"/>
        <v/>
      </c>
      <c r="P465" s="3"/>
      <c r="Q465" s="16" t="str">
        <f t="shared" si="37"/>
        <v/>
      </c>
      <c r="R465" s="21" t="str">
        <f>IF(D465="","",IF(VLOOKUP(D465,証券コード!$A$2:$C$9160,3,FALSE)="","",VLOOKUP(D465,証券コード!$A$2:$C$9160,3,FALSE)))</f>
        <v/>
      </c>
      <c r="S465" s="21"/>
      <c r="T465" s="3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 spans="1:31" x14ac:dyDescent="0.4">
      <c r="A466" s="21"/>
      <c r="B466" s="117"/>
      <c r="C466" s="40"/>
      <c r="D466" s="125"/>
      <c r="E466" s="23" t="str">
        <f>IFERROR(VLOOKUP(D466,証券コード!$A$2:$B$9160,2,FALSE),"")</f>
        <v/>
      </c>
      <c r="F466" s="76"/>
      <c r="G466" s="29"/>
      <c r="H466" s="33" t="str">
        <f t="shared" si="34"/>
        <v/>
      </c>
      <c r="I466" s="36"/>
      <c r="J466" s="44"/>
      <c r="K466" s="45"/>
      <c r="L466" s="40"/>
      <c r="M466" s="76"/>
      <c r="N466" s="15" t="str">
        <f t="shared" si="35"/>
        <v/>
      </c>
      <c r="O466" s="163" t="str">
        <f t="shared" si="36"/>
        <v/>
      </c>
      <c r="P466" s="3"/>
      <c r="Q466" s="16" t="str">
        <f t="shared" si="37"/>
        <v/>
      </c>
      <c r="R466" s="21" t="str">
        <f>IF(D466="","",IF(VLOOKUP(D466,証券コード!$A$2:$C$9160,3,FALSE)="","",VLOOKUP(D466,証券コード!$A$2:$C$9160,3,FALSE)))</f>
        <v/>
      </c>
      <c r="S466" s="21"/>
      <c r="T466" s="3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 spans="1:31" x14ac:dyDescent="0.4">
      <c r="A467" s="21"/>
      <c r="B467" s="117"/>
      <c r="C467" s="40"/>
      <c r="D467" s="125"/>
      <c r="E467" s="23" t="str">
        <f>IFERROR(VLOOKUP(D467,証券コード!$A$2:$B$9160,2,FALSE),"")</f>
        <v/>
      </c>
      <c r="F467" s="76"/>
      <c r="G467" s="29"/>
      <c r="H467" s="33" t="str">
        <f t="shared" si="34"/>
        <v/>
      </c>
      <c r="I467" s="36"/>
      <c r="J467" s="44"/>
      <c r="K467" s="45"/>
      <c r="L467" s="40"/>
      <c r="M467" s="76"/>
      <c r="N467" s="15" t="str">
        <f t="shared" si="35"/>
        <v/>
      </c>
      <c r="O467" s="163" t="str">
        <f t="shared" si="36"/>
        <v/>
      </c>
      <c r="P467" s="3"/>
      <c r="Q467" s="16" t="str">
        <f t="shared" si="37"/>
        <v/>
      </c>
      <c r="R467" s="21" t="str">
        <f>IF(D467="","",IF(VLOOKUP(D467,証券コード!$A$2:$C$9160,3,FALSE)="","",VLOOKUP(D467,証券コード!$A$2:$C$9160,3,FALSE)))</f>
        <v/>
      </c>
      <c r="S467" s="21"/>
      <c r="T467" s="3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 spans="1:31" x14ac:dyDescent="0.4">
      <c r="A468" s="21"/>
      <c r="B468" s="117"/>
      <c r="C468" s="40"/>
      <c r="D468" s="125"/>
      <c r="E468" s="23" t="str">
        <f>IFERROR(VLOOKUP(D468,証券コード!$A$2:$B$9160,2,FALSE),"")</f>
        <v/>
      </c>
      <c r="F468" s="76"/>
      <c r="G468" s="29"/>
      <c r="H468" s="33" t="str">
        <f t="shared" si="34"/>
        <v/>
      </c>
      <c r="I468" s="36"/>
      <c r="J468" s="44"/>
      <c r="K468" s="45"/>
      <c r="L468" s="40"/>
      <c r="M468" s="76"/>
      <c r="N468" s="15" t="str">
        <f t="shared" si="35"/>
        <v/>
      </c>
      <c r="O468" s="163" t="str">
        <f t="shared" si="36"/>
        <v/>
      </c>
      <c r="P468" s="3"/>
      <c r="Q468" s="16" t="str">
        <f t="shared" si="37"/>
        <v/>
      </c>
      <c r="R468" s="21" t="str">
        <f>IF(D468="","",IF(VLOOKUP(D468,証券コード!$A$2:$C$9160,3,FALSE)="","",VLOOKUP(D468,証券コード!$A$2:$C$9160,3,FALSE)))</f>
        <v/>
      </c>
      <c r="S468" s="21"/>
      <c r="T468" s="3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1:31" x14ac:dyDescent="0.4">
      <c r="A469" s="21"/>
      <c r="B469" s="117"/>
      <c r="C469" s="40"/>
      <c r="D469" s="125"/>
      <c r="E469" s="23" t="str">
        <f>IFERROR(VLOOKUP(D469,証券コード!$A$2:$B$9160,2,FALSE),"")</f>
        <v/>
      </c>
      <c r="F469" s="76"/>
      <c r="G469" s="29"/>
      <c r="H469" s="33" t="str">
        <f t="shared" si="34"/>
        <v/>
      </c>
      <c r="I469" s="36"/>
      <c r="J469" s="44"/>
      <c r="K469" s="45"/>
      <c r="L469" s="40"/>
      <c r="M469" s="76"/>
      <c r="N469" s="15" t="str">
        <f t="shared" si="35"/>
        <v/>
      </c>
      <c r="O469" s="163" t="str">
        <f t="shared" si="36"/>
        <v/>
      </c>
      <c r="P469" s="3"/>
      <c r="Q469" s="16" t="str">
        <f t="shared" si="37"/>
        <v/>
      </c>
      <c r="R469" s="21" t="str">
        <f>IF(D469="","",IF(VLOOKUP(D469,証券コード!$A$2:$C$9160,3,FALSE)="","",VLOOKUP(D469,証券コード!$A$2:$C$9160,3,FALSE)))</f>
        <v/>
      </c>
      <c r="S469" s="21"/>
      <c r="T469" s="3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1:31" x14ac:dyDescent="0.4">
      <c r="A470" s="21"/>
      <c r="B470" s="117"/>
      <c r="C470" s="40"/>
      <c r="D470" s="125"/>
      <c r="E470" s="23" t="str">
        <f>IFERROR(VLOOKUP(D470,証券コード!$A$2:$B$9160,2,FALSE),"")</f>
        <v/>
      </c>
      <c r="F470" s="76"/>
      <c r="G470" s="29"/>
      <c r="H470" s="33" t="str">
        <f t="shared" si="34"/>
        <v/>
      </c>
      <c r="I470" s="36"/>
      <c r="J470" s="44"/>
      <c r="K470" s="45"/>
      <c r="L470" s="40"/>
      <c r="M470" s="76"/>
      <c r="N470" s="15" t="str">
        <f t="shared" si="35"/>
        <v/>
      </c>
      <c r="O470" s="163" t="str">
        <f t="shared" si="36"/>
        <v/>
      </c>
      <c r="P470" s="3"/>
      <c r="Q470" s="16" t="str">
        <f t="shared" si="37"/>
        <v/>
      </c>
      <c r="R470" s="21" t="str">
        <f>IF(D470="","",IF(VLOOKUP(D470,証券コード!$A$2:$C$9160,3,FALSE)="","",VLOOKUP(D470,証券コード!$A$2:$C$9160,3,FALSE)))</f>
        <v/>
      </c>
      <c r="S470" s="21"/>
      <c r="T470" s="3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 spans="1:31" x14ac:dyDescent="0.4">
      <c r="A471" s="21"/>
      <c r="B471" s="117"/>
      <c r="C471" s="40"/>
      <c r="D471" s="125"/>
      <c r="E471" s="23" t="str">
        <f>IFERROR(VLOOKUP(D471,証券コード!$A$2:$B$9160,2,FALSE),"")</f>
        <v/>
      </c>
      <c r="F471" s="76"/>
      <c r="G471" s="29"/>
      <c r="H471" s="33" t="str">
        <f t="shared" si="34"/>
        <v/>
      </c>
      <c r="I471" s="36"/>
      <c r="J471" s="44"/>
      <c r="K471" s="45"/>
      <c r="L471" s="40"/>
      <c r="M471" s="76"/>
      <c r="N471" s="15" t="str">
        <f t="shared" si="35"/>
        <v/>
      </c>
      <c r="O471" s="163" t="str">
        <f t="shared" si="36"/>
        <v/>
      </c>
      <c r="P471" s="3"/>
      <c r="Q471" s="16" t="str">
        <f t="shared" si="37"/>
        <v/>
      </c>
      <c r="R471" s="21" t="str">
        <f>IF(D471="","",IF(VLOOKUP(D471,証券コード!$A$2:$C$9160,3,FALSE)="","",VLOOKUP(D471,証券コード!$A$2:$C$9160,3,FALSE)))</f>
        <v/>
      </c>
      <c r="S471" s="21"/>
      <c r="T471" s="3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 spans="1:31" x14ac:dyDescent="0.4">
      <c r="A472" s="21"/>
      <c r="B472" s="117"/>
      <c r="C472" s="40"/>
      <c r="D472" s="125"/>
      <c r="E472" s="23" t="str">
        <f>IFERROR(VLOOKUP(D472,証券コード!$A$2:$B$9160,2,FALSE),"")</f>
        <v/>
      </c>
      <c r="F472" s="76"/>
      <c r="G472" s="29"/>
      <c r="H472" s="33" t="str">
        <f t="shared" si="34"/>
        <v/>
      </c>
      <c r="I472" s="36"/>
      <c r="J472" s="44"/>
      <c r="K472" s="45"/>
      <c r="L472" s="40"/>
      <c r="M472" s="76"/>
      <c r="N472" s="15" t="str">
        <f t="shared" si="35"/>
        <v/>
      </c>
      <c r="O472" s="163" t="str">
        <f t="shared" si="36"/>
        <v/>
      </c>
      <c r="P472" s="3"/>
      <c r="Q472" s="16" t="str">
        <f t="shared" si="37"/>
        <v/>
      </c>
      <c r="R472" s="21" t="str">
        <f>IF(D472="","",IF(VLOOKUP(D472,証券コード!$A$2:$C$9160,3,FALSE)="","",VLOOKUP(D472,証券コード!$A$2:$C$9160,3,FALSE)))</f>
        <v/>
      </c>
      <c r="S472" s="21"/>
      <c r="T472" s="3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 spans="1:31" x14ac:dyDescent="0.4">
      <c r="A473" s="21"/>
      <c r="B473" s="117"/>
      <c r="C473" s="40"/>
      <c r="D473" s="125"/>
      <c r="E473" s="23" t="str">
        <f>IFERROR(VLOOKUP(D473,証券コード!$A$2:$B$9160,2,FALSE),"")</f>
        <v/>
      </c>
      <c r="F473" s="76"/>
      <c r="G473" s="29"/>
      <c r="H473" s="33" t="str">
        <f t="shared" si="34"/>
        <v/>
      </c>
      <c r="I473" s="36"/>
      <c r="J473" s="44"/>
      <c r="K473" s="45"/>
      <c r="L473" s="40"/>
      <c r="M473" s="76"/>
      <c r="N473" s="15" t="str">
        <f t="shared" si="35"/>
        <v/>
      </c>
      <c r="O473" s="163" t="str">
        <f t="shared" si="36"/>
        <v/>
      </c>
      <c r="P473" s="3"/>
      <c r="Q473" s="16" t="str">
        <f t="shared" si="37"/>
        <v/>
      </c>
      <c r="R473" s="21" t="str">
        <f>IF(D473="","",IF(VLOOKUP(D473,証券コード!$A$2:$C$9160,3,FALSE)="","",VLOOKUP(D473,証券コード!$A$2:$C$9160,3,FALSE)))</f>
        <v/>
      </c>
      <c r="S473" s="21"/>
      <c r="T473" s="3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 spans="1:31" x14ac:dyDescent="0.4">
      <c r="A474" s="21"/>
      <c r="B474" s="117"/>
      <c r="C474" s="40"/>
      <c r="D474" s="125"/>
      <c r="E474" s="23" t="str">
        <f>IFERROR(VLOOKUP(D474,証券コード!$A$2:$B$9160,2,FALSE),"")</f>
        <v/>
      </c>
      <c r="F474" s="76"/>
      <c r="G474" s="29"/>
      <c r="H474" s="33" t="str">
        <f t="shared" si="34"/>
        <v/>
      </c>
      <c r="I474" s="36"/>
      <c r="J474" s="44"/>
      <c r="K474" s="45"/>
      <c r="L474" s="40"/>
      <c r="M474" s="76"/>
      <c r="N474" s="15" t="str">
        <f t="shared" si="35"/>
        <v/>
      </c>
      <c r="O474" s="163" t="str">
        <f t="shared" si="36"/>
        <v/>
      </c>
      <c r="P474" s="3"/>
      <c r="Q474" s="16" t="str">
        <f t="shared" si="37"/>
        <v/>
      </c>
      <c r="R474" s="21" t="str">
        <f>IF(D474="","",IF(VLOOKUP(D474,証券コード!$A$2:$C$9160,3,FALSE)="","",VLOOKUP(D474,証券コード!$A$2:$C$9160,3,FALSE)))</f>
        <v/>
      </c>
      <c r="S474" s="21"/>
      <c r="T474" s="3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 spans="1:31" x14ac:dyDescent="0.4">
      <c r="A475" s="21"/>
      <c r="B475" s="117"/>
      <c r="C475" s="40"/>
      <c r="D475" s="125"/>
      <c r="E475" s="23" t="str">
        <f>IFERROR(VLOOKUP(D475,証券コード!$A$2:$B$9160,2,FALSE),"")</f>
        <v/>
      </c>
      <c r="F475" s="76"/>
      <c r="G475" s="29"/>
      <c r="H475" s="33" t="str">
        <f t="shared" si="34"/>
        <v/>
      </c>
      <c r="I475" s="36"/>
      <c r="J475" s="44"/>
      <c r="K475" s="45"/>
      <c r="L475" s="40"/>
      <c r="M475" s="76"/>
      <c r="N475" s="15" t="str">
        <f t="shared" si="35"/>
        <v/>
      </c>
      <c r="O475" s="163" t="str">
        <f t="shared" si="36"/>
        <v/>
      </c>
      <c r="P475" s="3"/>
      <c r="Q475" s="16" t="str">
        <f t="shared" si="37"/>
        <v/>
      </c>
      <c r="R475" s="21" t="str">
        <f>IF(D475="","",IF(VLOOKUP(D475,証券コード!$A$2:$C$9160,3,FALSE)="","",VLOOKUP(D475,証券コード!$A$2:$C$9160,3,FALSE)))</f>
        <v/>
      </c>
      <c r="S475" s="21"/>
      <c r="T475" s="3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 spans="1:31" x14ac:dyDescent="0.4">
      <c r="A476" s="21"/>
      <c r="B476" s="117"/>
      <c r="C476" s="40"/>
      <c r="D476" s="125"/>
      <c r="E476" s="23" t="str">
        <f>IFERROR(VLOOKUP(D476,証券コード!$A$2:$B$9160,2,FALSE),"")</f>
        <v/>
      </c>
      <c r="F476" s="76"/>
      <c r="G476" s="29"/>
      <c r="H476" s="33" t="str">
        <f t="shared" si="34"/>
        <v/>
      </c>
      <c r="I476" s="36"/>
      <c r="J476" s="44"/>
      <c r="K476" s="45"/>
      <c r="L476" s="40"/>
      <c r="M476" s="76"/>
      <c r="N476" s="15" t="str">
        <f t="shared" si="35"/>
        <v/>
      </c>
      <c r="O476" s="163" t="str">
        <f t="shared" si="36"/>
        <v/>
      </c>
      <c r="P476" s="3"/>
      <c r="Q476" s="16" t="str">
        <f t="shared" si="37"/>
        <v/>
      </c>
      <c r="R476" s="21" t="str">
        <f>IF(D476="","",IF(VLOOKUP(D476,証券コード!$A$2:$C$9160,3,FALSE)="","",VLOOKUP(D476,証券コード!$A$2:$C$9160,3,FALSE)))</f>
        <v/>
      </c>
      <c r="S476" s="21"/>
      <c r="T476" s="3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 spans="1:31" x14ac:dyDescent="0.4">
      <c r="A477" s="21"/>
      <c r="B477" s="117"/>
      <c r="C477" s="40"/>
      <c r="D477" s="125"/>
      <c r="E477" s="23" t="str">
        <f>IFERROR(VLOOKUP(D477,証券コード!$A$2:$B$9160,2,FALSE),"")</f>
        <v/>
      </c>
      <c r="F477" s="76"/>
      <c r="G477" s="29"/>
      <c r="H477" s="33" t="str">
        <f t="shared" si="34"/>
        <v/>
      </c>
      <c r="I477" s="36"/>
      <c r="J477" s="44"/>
      <c r="K477" s="45"/>
      <c r="L477" s="40"/>
      <c r="M477" s="76"/>
      <c r="N477" s="15" t="str">
        <f t="shared" si="35"/>
        <v/>
      </c>
      <c r="O477" s="163" t="str">
        <f t="shared" si="36"/>
        <v/>
      </c>
      <c r="P477" s="3"/>
      <c r="Q477" s="16" t="str">
        <f t="shared" si="37"/>
        <v/>
      </c>
      <c r="R477" s="21" t="str">
        <f>IF(D477="","",IF(VLOOKUP(D477,証券コード!$A$2:$C$9160,3,FALSE)="","",VLOOKUP(D477,証券コード!$A$2:$C$9160,3,FALSE)))</f>
        <v/>
      </c>
      <c r="S477" s="21"/>
      <c r="T477" s="3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1:31" x14ac:dyDescent="0.4">
      <c r="A478" s="21"/>
      <c r="B478" s="117"/>
      <c r="C478" s="40"/>
      <c r="D478" s="125"/>
      <c r="E478" s="23" t="str">
        <f>IFERROR(VLOOKUP(D478,証券コード!$A$2:$B$9160,2,FALSE),"")</f>
        <v/>
      </c>
      <c r="F478" s="76"/>
      <c r="G478" s="29"/>
      <c r="H478" s="33" t="str">
        <f t="shared" si="34"/>
        <v/>
      </c>
      <c r="I478" s="36"/>
      <c r="J478" s="44"/>
      <c r="K478" s="45"/>
      <c r="L478" s="40"/>
      <c r="M478" s="76"/>
      <c r="N478" s="15" t="str">
        <f t="shared" si="35"/>
        <v/>
      </c>
      <c r="O478" s="163" t="str">
        <f t="shared" si="36"/>
        <v/>
      </c>
      <c r="P478" s="3"/>
      <c r="Q478" s="16" t="str">
        <f t="shared" si="37"/>
        <v/>
      </c>
      <c r="R478" s="21" t="str">
        <f>IF(D478="","",IF(VLOOKUP(D478,証券コード!$A$2:$C$9160,3,FALSE)="","",VLOOKUP(D478,証券コード!$A$2:$C$9160,3,FALSE)))</f>
        <v/>
      </c>
      <c r="S478" s="21"/>
      <c r="T478" s="3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1:31" x14ac:dyDescent="0.4">
      <c r="A479" s="21"/>
      <c r="B479" s="117"/>
      <c r="C479" s="40"/>
      <c r="D479" s="125"/>
      <c r="E479" s="23" t="str">
        <f>IFERROR(VLOOKUP(D479,証券コード!$A$2:$B$9160,2,FALSE),"")</f>
        <v/>
      </c>
      <c r="F479" s="76"/>
      <c r="G479" s="29"/>
      <c r="H479" s="33" t="str">
        <f t="shared" si="34"/>
        <v/>
      </c>
      <c r="I479" s="36"/>
      <c r="J479" s="44"/>
      <c r="K479" s="45"/>
      <c r="L479" s="40"/>
      <c r="M479" s="76"/>
      <c r="N479" s="15" t="str">
        <f t="shared" si="35"/>
        <v/>
      </c>
      <c r="O479" s="163" t="str">
        <f t="shared" si="36"/>
        <v/>
      </c>
      <c r="P479" s="3"/>
      <c r="Q479" s="16" t="str">
        <f t="shared" si="37"/>
        <v/>
      </c>
      <c r="R479" s="21" t="str">
        <f>IF(D479="","",IF(VLOOKUP(D479,証券コード!$A$2:$C$9160,3,FALSE)="","",VLOOKUP(D479,証券コード!$A$2:$C$9160,3,FALSE)))</f>
        <v/>
      </c>
      <c r="S479" s="21"/>
      <c r="T479" s="3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 spans="1:31" x14ac:dyDescent="0.4">
      <c r="A480" s="21"/>
      <c r="B480" s="117"/>
      <c r="C480" s="40"/>
      <c r="D480" s="125"/>
      <c r="E480" s="23" t="str">
        <f>IFERROR(VLOOKUP(D480,証券コード!$A$2:$B$9160,2,FALSE),"")</f>
        <v/>
      </c>
      <c r="F480" s="76"/>
      <c r="G480" s="29"/>
      <c r="H480" s="33" t="str">
        <f t="shared" si="34"/>
        <v/>
      </c>
      <c r="I480" s="36"/>
      <c r="J480" s="44"/>
      <c r="K480" s="45"/>
      <c r="L480" s="40"/>
      <c r="M480" s="76"/>
      <c r="N480" s="15" t="str">
        <f t="shared" si="35"/>
        <v/>
      </c>
      <c r="O480" s="163" t="str">
        <f t="shared" si="36"/>
        <v/>
      </c>
      <c r="P480" s="3"/>
      <c r="Q480" s="16" t="str">
        <f t="shared" si="37"/>
        <v/>
      </c>
      <c r="R480" s="21" t="str">
        <f>IF(D480="","",IF(VLOOKUP(D480,証券コード!$A$2:$C$9160,3,FALSE)="","",VLOOKUP(D480,証券コード!$A$2:$C$9160,3,FALSE)))</f>
        <v/>
      </c>
      <c r="S480" s="21"/>
      <c r="T480" s="3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 spans="1:31" x14ac:dyDescent="0.4">
      <c r="A481" s="21"/>
      <c r="B481" s="117"/>
      <c r="C481" s="40"/>
      <c r="D481" s="125"/>
      <c r="E481" s="23" t="str">
        <f>IFERROR(VLOOKUP(D481,証券コード!$A$2:$B$9160,2,FALSE),"")</f>
        <v/>
      </c>
      <c r="F481" s="76"/>
      <c r="G481" s="29"/>
      <c r="H481" s="33" t="str">
        <f t="shared" si="34"/>
        <v/>
      </c>
      <c r="I481" s="36"/>
      <c r="J481" s="44"/>
      <c r="K481" s="45"/>
      <c r="L481" s="40"/>
      <c r="M481" s="76"/>
      <c r="N481" s="15" t="str">
        <f t="shared" si="35"/>
        <v/>
      </c>
      <c r="O481" s="163" t="str">
        <f t="shared" si="36"/>
        <v/>
      </c>
      <c r="P481" s="3"/>
      <c r="Q481" s="16" t="str">
        <f t="shared" si="37"/>
        <v/>
      </c>
      <c r="R481" s="21" t="str">
        <f>IF(D481="","",IF(VLOOKUP(D481,証券コード!$A$2:$C$9160,3,FALSE)="","",VLOOKUP(D481,証券コード!$A$2:$C$9160,3,FALSE)))</f>
        <v/>
      </c>
      <c r="S481" s="21"/>
      <c r="T481" s="3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 spans="1:31" x14ac:dyDescent="0.4">
      <c r="A482" s="21"/>
      <c r="B482" s="117"/>
      <c r="C482" s="40"/>
      <c r="D482" s="125"/>
      <c r="E482" s="23" t="str">
        <f>IFERROR(VLOOKUP(D482,証券コード!$A$2:$B$9160,2,FALSE),"")</f>
        <v/>
      </c>
      <c r="F482" s="76"/>
      <c r="G482" s="29"/>
      <c r="H482" s="33" t="str">
        <f t="shared" si="34"/>
        <v/>
      </c>
      <c r="I482" s="36"/>
      <c r="J482" s="44"/>
      <c r="K482" s="45"/>
      <c r="L482" s="40"/>
      <c r="M482" s="76"/>
      <c r="N482" s="15" t="str">
        <f t="shared" si="35"/>
        <v/>
      </c>
      <c r="O482" s="163" t="str">
        <f t="shared" si="36"/>
        <v/>
      </c>
      <c r="P482" s="3"/>
      <c r="Q482" s="16" t="str">
        <f t="shared" si="37"/>
        <v/>
      </c>
      <c r="R482" s="21" t="str">
        <f>IF(D482="","",IF(VLOOKUP(D482,証券コード!$A$2:$C$9160,3,FALSE)="","",VLOOKUP(D482,証券コード!$A$2:$C$9160,3,FALSE)))</f>
        <v/>
      </c>
      <c r="S482" s="21"/>
      <c r="T482" s="3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1:31" x14ac:dyDescent="0.4">
      <c r="A483" s="21"/>
      <c r="B483" s="117"/>
      <c r="C483" s="40"/>
      <c r="D483" s="125"/>
      <c r="E483" s="23" t="str">
        <f>IFERROR(VLOOKUP(D483,証券コード!$A$2:$B$9160,2,FALSE),"")</f>
        <v/>
      </c>
      <c r="F483" s="76"/>
      <c r="G483" s="29"/>
      <c r="H483" s="33" t="str">
        <f t="shared" si="34"/>
        <v/>
      </c>
      <c r="I483" s="36"/>
      <c r="J483" s="44"/>
      <c r="K483" s="45"/>
      <c r="L483" s="40"/>
      <c r="M483" s="76"/>
      <c r="N483" s="15" t="str">
        <f t="shared" si="35"/>
        <v/>
      </c>
      <c r="O483" s="163" t="str">
        <f t="shared" si="36"/>
        <v/>
      </c>
      <c r="P483" s="3"/>
      <c r="Q483" s="16" t="str">
        <f t="shared" si="37"/>
        <v/>
      </c>
      <c r="R483" s="21" t="str">
        <f>IF(D483="","",IF(VLOOKUP(D483,証券コード!$A$2:$C$9160,3,FALSE)="","",VLOOKUP(D483,証券コード!$A$2:$C$9160,3,FALSE)))</f>
        <v/>
      </c>
      <c r="S483" s="21"/>
      <c r="T483" s="3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 spans="1:31" x14ac:dyDescent="0.4">
      <c r="A484" s="21"/>
      <c r="B484" s="117"/>
      <c r="C484" s="40"/>
      <c r="D484" s="125"/>
      <c r="E484" s="23" t="str">
        <f>IFERROR(VLOOKUP(D484,証券コード!$A$2:$B$9160,2,FALSE),"")</f>
        <v/>
      </c>
      <c r="F484" s="76"/>
      <c r="G484" s="29"/>
      <c r="H484" s="33" t="str">
        <f t="shared" si="34"/>
        <v/>
      </c>
      <c r="I484" s="36"/>
      <c r="J484" s="44"/>
      <c r="K484" s="45"/>
      <c r="L484" s="40"/>
      <c r="M484" s="76"/>
      <c r="N484" s="15" t="str">
        <f t="shared" si="35"/>
        <v/>
      </c>
      <c r="O484" s="163" t="str">
        <f t="shared" si="36"/>
        <v/>
      </c>
      <c r="P484" s="3"/>
      <c r="Q484" s="16" t="str">
        <f t="shared" si="37"/>
        <v/>
      </c>
      <c r="R484" s="21" t="str">
        <f>IF(D484="","",IF(VLOOKUP(D484,証券コード!$A$2:$C$9160,3,FALSE)="","",VLOOKUP(D484,証券コード!$A$2:$C$9160,3,FALSE)))</f>
        <v/>
      </c>
      <c r="S484" s="21"/>
      <c r="T484" s="3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 spans="1:31" x14ac:dyDescent="0.4">
      <c r="A485" s="21"/>
      <c r="B485" s="117"/>
      <c r="C485" s="40"/>
      <c r="D485" s="125"/>
      <c r="E485" s="23" t="str">
        <f>IFERROR(VLOOKUP(D485,証券コード!$A$2:$B$9160,2,FALSE),"")</f>
        <v/>
      </c>
      <c r="F485" s="76"/>
      <c r="G485" s="29"/>
      <c r="H485" s="33" t="str">
        <f t="shared" si="34"/>
        <v/>
      </c>
      <c r="I485" s="36"/>
      <c r="J485" s="44"/>
      <c r="K485" s="45"/>
      <c r="L485" s="40"/>
      <c r="M485" s="76"/>
      <c r="N485" s="15" t="str">
        <f t="shared" si="35"/>
        <v/>
      </c>
      <c r="O485" s="163" t="str">
        <f t="shared" si="36"/>
        <v/>
      </c>
      <c r="P485" s="3"/>
      <c r="Q485" s="16" t="str">
        <f t="shared" si="37"/>
        <v/>
      </c>
      <c r="R485" s="21" t="str">
        <f>IF(D485="","",IF(VLOOKUP(D485,証券コード!$A$2:$C$9160,3,FALSE)="","",VLOOKUP(D485,証券コード!$A$2:$C$9160,3,FALSE)))</f>
        <v/>
      </c>
      <c r="S485" s="21"/>
      <c r="T485" s="3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 spans="1:31" x14ac:dyDescent="0.4">
      <c r="A486" s="21"/>
      <c r="B486" s="117"/>
      <c r="C486" s="40"/>
      <c r="D486" s="125"/>
      <c r="E486" s="23" t="str">
        <f>IFERROR(VLOOKUP(D486,証券コード!$A$2:$B$9160,2,FALSE),"")</f>
        <v/>
      </c>
      <c r="F486" s="76"/>
      <c r="G486" s="29"/>
      <c r="H486" s="33" t="str">
        <f t="shared" si="34"/>
        <v/>
      </c>
      <c r="I486" s="36"/>
      <c r="J486" s="44"/>
      <c r="K486" s="45"/>
      <c r="L486" s="40"/>
      <c r="M486" s="76"/>
      <c r="N486" s="15" t="str">
        <f t="shared" si="35"/>
        <v/>
      </c>
      <c r="O486" s="163" t="str">
        <f t="shared" si="36"/>
        <v/>
      </c>
      <c r="P486" s="3"/>
      <c r="Q486" s="16" t="str">
        <f t="shared" si="37"/>
        <v/>
      </c>
      <c r="R486" s="21" t="str">
        <f>IF(D486="","",IF(VLOOKUP(D486,証券コード!$A$2:$C$9160,3,FALSE)="","",VLOOKUP(D486,証券コード!$A$2:$C$9160,3,FALSE)))</f>
        <v/>
      </c>
      <c r="S486" s="21"/>
      <c r="T486" s="3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1:31" x14ac:dyDescent="0.4">
      <c r="A487" s="21"/>
      <c r="B487" s="117"/>
      <c r="C487" s="40"/>
      <c r="D487" s="125"/>
      <c r="E487" s="23" t="str">
        <f>IFERROR(VLOOKUP(D487,証券コード!$A$2:$B$9160,2,FALSE),"")</f>
        <v/>
      </c>
      <c r="F487" s="76"/>
      <c r="G487" s="29"/>
      <c r="H487" s="33" t="str">
        <f t="shared" si="34"/>
        <v/>
      </c>
      <c r="I487" s="36"/>
      <c r="J487" s="44"/>
      <c r="K487" s="45"/>
      <c r="L487" s="40"/>
      <c r="M487" s="76"/>
      <c r="N487" s="15" t="str">
        <f t="shared" si="35"/>
        <v/>
      </c>
      <c r="O487" s="163" t="str">
        <f t="shared" si="36"/>
        <v/>
      </c>
      <c r="P487" s="3"/>
      <c r="Q487" s="16" t="str">
        <f t="shared" si="37"/>
        <v/>
      </c>
      <c r="R487" s="21" t="str">
        <f>IF(D487="","",IF(VLOOKUP(D487,証券コード!$A$2:$C$9160,3,FALSE)="","",VLOOKUP(D487,証券コード!$A$2:$C$9160,3,FALSE)))</f>
        <v/>
      </c>
      <c r="S487" s="21"/>
      <c r="T487" s="3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 spans="1:31" x14ac:dyDescent="0.4">
      <c r="A488" s="21"/>
      <c r="B488" s="117"/>
      <c r="C488" s="40"/>
      <c r="D488" s="125"/>
      <c r="E488" s="23" t="str">
        <f>IFERROR(VLOOKUP(D488,証券コード!$A$2:$B$9160,2,FALSE),"")</f>
        <v/>
      </c>
      <c r="F488" s="76"/>
      <c r="G488" s="29"/>
      <c r="H488" s="33" t="str">
        <f t="shared" si="34"/>
        <v/>
      </c>
      <c r="I488" s="36"/>
      <c r="J488" s="44"/>
      <c r="K488" s="45"/>
      <c r="L488" s="40"/>
      <c r="M488" s="76"/>
      <c r="N488" s="15" t="str">
        <f t="shared" si="35"/>
        <v/>
      </c>
      <c r="O488" s="163" t="str">
        <f t="shared" si="36"/>
        <v/>
      </c>
      <c r="P488" s="3"/>
      <c r="Q488" s="16" t="str">
        <f t="shared" si="37"/>
        <v/>
      </c>
      <c r="R488" s="21" t="str">
        <f>IF(D488="","",IF(VLOOKUP(D488,証券コード!$A$2:$C$9160,3,FALSE)="","",VLOOKUP(D488,証券コード!$A$2:$C$9160,3,FALSE)))</f>
        <v/>
      </c>
      <c r="S488" s="21"/>
      <c r="T488" s="3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 spans="1:31" x14ac:dyDescent="0.4">
      <c r="A489" s="21"/>
      <c r="B489" s="117"/>
      <c r="C489" s="40"/>
      <c r="D489" s="125"/>
      <c r="E489" s="23" t="str">
        <f>IFERROR(VLOOKUP(D489,証券コード!$A$2:$B$9160,2,FALSE),"")</f>
        <v/>
      </c>
      <c r="F489" s="76"/>
      <c r="G489" s="29"/>
      <c r="H489" s="33" t="str">
        <f t="shared" si="34"/>
        <v/>
      </c>
      <c r="I489" s="36"/>
      <c r="J489" s="44"/>
      <c r="K489" s="45"/>
      <c r="L489" s="40"/>
      <c r="M489" s="76"/>
      <c r="N489" s="15" t="str">
        <f t="shared" si="35"/>
        <v/>
      </c>
      <c r="O489" s="163" t="str">
        <f t="shared" si="36"/>
        <v/>
      </c>
      <c r="P489" s="3"/>
      <c r="Q489" s="16" t="str">
        <f t="shared" si="37"/>
        <v/>
      </c>
      <c r="R489" s="21" t="str">
        <f>IF(D489="","",IF(VLOOKUP(D489,証券コード!$A$2:$C$9160,3,FALSE)="","",VLOOKUP(D489,証券コード!$A$2:$C$9160,3,FALSE)))</f>
        <v/>
      </c>
      <c r="S489" s="21"/>
      <c r="T489" s="3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 spans="1:31" x14ac:dyDescent="0.4">
      <c r="A490" s="21"/>
      <c r="B490" s="117"/>
      <c r="C490" s="40"/>
      <c r="D490" s="125"/>
      <c r="E490" s="23" t="str">
        <f>IFERROR(VLOOKUP(D490,証券コード!$A$2:$B$9160,2,FALSE),"")</f>
        <v/>
      </c>
      <c r="F490" s="76"/>
      <c r="G490" s="29"/>
      <c r="H490" s="33" t="str">
        <f t="shared" si="34"/>
        <v/>
      </c>
      <c r="I490" s="36"/>
      <c r="J490" s="44"/>
      <c r="K490" s="45"/>
      <c r="L490" s="40"/>
      <c r="M490" s="76"/>
      <c r="N490" s="15" t="str">
        <f t="shared" si="35"/>
        <v/>
      </c>
      <c r="O490" s="163" t="str">
        <f t="shared" si="36"/>
        <v/>
      </c>
      <c r="P490" s="3"/>
      <c r="Q490" s="16" t="str">
        <f t="shared" si="37"/>
        <v/>
      </c>
      <c r="R490" s="21" t="str">
        <f>IF(D490="","",IF(VLOOKUP(D490,証券コード!$A$2:$C$9160,3,FALSE)="","",VLOOKUP(D490,証券コード!$A$2:$C$9160,3,FALSE)))</f>
        <v/>
      </c>
      <c r="S490" s="21"/>
      <c r="T490" s="3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 spans="1:31" x14ac:dyDescent="0.4">
      <c r="A491" s="21"/>
      <c r="B491" s="117"/>
      <c r="C491" s="40"/>
      <c r="D491" s="125"/>
      <c r="E491" s="23" t="str">
        <f>IFERROR(VLOOKUP(D491,証券コード!$A$2:$B$9160,2,FALSE),"")</f>
        <v/>
      </c>
      <c r="F491" s="76"/>
      <c r="G491" s="29"/>
      <c r="H491" s="33" t="str">
        <f t="shared" si="34"/>
        <v/>
      </c>
      <c r="I491" s="36"/>
      <c r="J491" s="44"/>
      <c r="K491" s="45"/>
      <c r="L491" s="40"/>
      <c r="M491" s="76"/>
      <c r="N491" s="15" t="str">
        <f t="shared" si="35"/>
        <v/>
      </c>
      <c r="O491" s="163" t="str">
        <f t="shared" si="36"/>
        <v/>
      </c>
      <c r="P491" s="3"/>
      <c r="Q491" s="16" t="str">
        <f t="shared" si="37"/>
        <v/>
      </c>
      <c r="R491" s="21" t="str">
        <f>IF(D491="","",IF(VLOOKUP(D491,証券コード!$A$2:$C$9160,3,FALSE)="","",VLOOKUP(D491,証券コード!$A$2:$C$9160,3,FALSE)))</f>
        <v/>
      </c>
      <c r="S491" s="21"/>
      <c r="T491" s="3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 spans="1:31" x14ac:dyDescent="0.4">
      <c r="A492" s="21"/>
      <c r="B492" s="117"/>
      <c r="C492" s="40"/>
      <c r="D492" s="125"/>
      <c r="E492" s="23" t="str">
        <f>IFERROR(VLOOKUP(D492,証券コード!$A$2:$B$9160,2,FALSE),"")</f>
        <v/>
      </c>
      <c r="F492" s="76"/>
      <c r="G492" s="29"/>
      <c r="H492" s="33" t="str">
        <f t="shared" si="34"/>
        <v/>
      </c>
      <c r="I492" s="36"/>
      <c r="J492" s="44"/>
      <c r="K492" s="45"/>
      <c r="L492" s="40"/>
      <c r="M492" s="76"/>
      <c r="N492" s="15" t="str">
        <f t="shared" si="35"/>
        <v/>
      </c>
      <c r="O492" s="163" t="str">
        <f t="shared" si="36"/>
        <v/>
      </c>
      <c r="P492" s="3"/>
      <c r="Q492" s="16" t="str">
        <f t="shared" si="37"/>
        <v/>
      </c>
      <c r="R492" s="21" t="str">
        <f>IF(D492="","",IF(VLOOKUP(D492,証券コード!$A$2:$C$9160,3,FALSE)="","",VLOOKUP(D492,証券コード!$A$2:$C$9160,3,FALSE)))</f>
        <v/>
      </c>
      <c r="S492" s="21"/>
      <c r="T492" s="3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 spans="1:31" x14ac:dyDescent="0.4">
      <c r="A493" s="21"/>
      <c r="B493" s="117"/>
      <c r="C493" s="40"/>
      <c r="D493" s="125"/>
      <c r="E493" s="23" t="str">
        <f>IFERROR(VLOOKUP(D493,証券コード!$A$2:$B$9160,2,FALSE),"")</f>
        <v/>
      </c>
      <c r="F493" s="76"/>
      <c r="G493" s="29"/>
      <c r="H493" s="33" t="str">
        <f t="shared" si="34"/>
        <v/>
      </c>
      <c r="I493" s="36"/>
      <c r="J493" s="44"/>
      <c r="K493" s="45"/>
      <c r="L493" s="40"/>
      <c r="M493" s="76"/>
      <c r="N493" s="15" t="str">
        <f t="shared" si="35"/>
        <v/>
      </c>
      <c r="O493" s="163" t="str">
        <f t="shared" si="36"/>
        <v/>
      </c>
      <c r="P493" s="3"/>
      <c r="Q493" s="16" t="str">
        <f t="shared" si="37"/>
        <v/>
      </c>
      <c r="R493" s="21" t="str">
        <f>IF(D493="","",IF(VLOOKUP(D493,証券コード!$A$2:$C$9160,3,FALSE)="","",VLOOKUP(D493,証券コード!$A$2:$C$9160,3,FALSE)))</f>
        <v/>
      </c>
      <c r="S493" s="21"/>
      <c r="T493" s="3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 spans="1:31" x14ac:dyDescent="0.4">
      <c r="A494" s="21"/>
      <c r="B494" s="117"/>
      <c r="C494" s="40"/>
      <c r="D494" s="125"/>
      <c r="E494" s="23" t="str">
        <f>IFERROR(VLOOKUP(D494,証券コード!$A$2:$B$9160,2,FALSE),"")</f>
        <v/>
      </c>
      <c r="F494" s="76"/>
      <c r="G494" s="29"/>
      <c r="H494" s="33" t="str">
        <f t="shared" si="34"/>
        <v/>
      </c>
      <c r="I494" s="36"/>
      <c r="J494" s="44"/>
      <c r="K494" s="45"/>
      <c r="L494" s="40"/>
      <c r="M494" s="76"/>
      <c r="N494" s="15" t="str">
        <f t="shared" si="35"/>
        <v/>
      </c>
      <c r="O494" s="163" t="str">
        <f t="shared" si="36"/>
        <v/>
      </c>
      <c r="P494" s="3"/>
      <c r="Q494" s="16" t="str">
        <f t="shared" si="37"/>
        <v/>
      </c>
      <c r="R494" s="21" t="str">
        <f>IF(D494="","",IF(VLOOKUP(D494,証券コード!$A$2:$C$9160,3,FALSE)="","",VLOOKUP(D494,証券コード!$A$2:$C$9160,3,FALSE)))</f>
        <v/>
      </c>
      <c r="S494" s="21"/>
      <c r="T494" s="3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 spans="1:31" x14ac:dyDescent="0.4">
      <c r="A495" s="21"/>
      <c r="B495" s="117"/>
      <c r="C495" s="40"/>
      <c r="D495" s="125"/>
      <c r="E495" s="23" t="str">
        <f>IFERROR(VLOOKUP(D495,証券コード!$A$2:$B$9160,2,FALSE),"")</f>
        <v/>
      </c>
      <c r="F495" s="76"/>
      <c r="G495" s="29"/>
      <c r="H495" s="33" t="str">
        <f t="shared" si="34"/>
        <v/>
      </c>
      <c r="I495" s="36"/>
      <c r="J495" s="44"/>
      <c r="K495" s="45"/>
      <c r="L495" s="40"/>
      <c r="M495" s="76"/>
      <c r="N495" s="15" t="str">
        <f t="shared" si="35"/>
        <v/>
      </c>
      <c r="O495" s="163" t="str">
        <f t="shared" si="36"/>
        <v/>
      </c>
      <c r="P495" s="3"/>
      <c r="Q495" s="16" t="str">
        <f t="shared" si="37"/>
        <v/>
      </c>
      <c r="R495" s="21" t="str">
        <f>IF(D495="","",IF(VLOOKUP(D495,証券コード!$A$2:$C$9160,3,FALSE)="","",VLOOKUP(D495,証券コード!$A$2:$C$9160,3,FALSE)))</f>
        <v/>
      </c>
      <c r="S495" s="21"/>
      <c r="T495" s="3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 spans="1:31" x14ac:dyDescent="0.4">
      <c r="A496" s="21"/>
      <c r="B496" s="117"/>
      <c r="C496" s="40"/>
      <c r="D496" s="125"/>
      <c r="E496" s="23" t="str">
        <f>IFERROR(VLOOKUP(D496,証券コード!$A$2:$B$9160,2,FALSE),"")</f>
        <v/>
      </c>
      <c r="F496" s="76"/>
      <c r="G496" s="29"/>
      <c r="H496" s="33" t="str">
        <f t="shared" si="34"/>
        <v/>
      </c>
      <c r="I496" s="36"/>
      <c r="J496" s="44"/>
      <c r="K496" s="45"/>
      <c r="L496" s="40"/>
      <c r="M496" s="76"/>
      <c r="N496" s="15" t="str">
        <f t="shared" si="35"/>
        <v/>
      </c>
      <c r="O496" s="163" t="str">
        <f t="shared" si="36"/>
        <v/>
      </c>
      <c r="P496" s="3"/>
      <c r="Q496" s="16" t="str">
        <f t="shared" si="37"/>
        <v/>
      </c>
      <c r="R496" s="21" t="str">
        <f>IF(D496="","",IF(VLOOKUP(D496,証券コード!$A$2:$C$9160,3,FALSE)="","",VLOOKUP(D496,証券コード!$A$2:$C$9160,3,FALSE)))</f>
        <v/>
      </c>
      <c r="S496" s="21"/>
      <c r="T496" s="3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 spans="1:31" x14ac:dyDescent="0.4">
      <c r="A497" s="21"/>
      <c r="B497" s="117"/>
      <c r="C497" s="40"/>
      <c r="D497" s="125"/>
      <c r="E497" s="23" t="str">
        <f>IFERROR(VLOOKUP(D497,証券コード!$A$2:$B$9160,2,FALSE),"")</f>
        <v/>
      </c>
      <c r="F497" s="76"/>
      <c r="G497" s="29"/>
      <c r="H497" s="33" t="str">
        <f t="shared" si="34"/>
        <v/>
      </c>
      <c r="I497" s="36"/>
      <c r="J497" s="44"/>
      <c r="K497" s="45"/>
      <c r="L497" s="40"/>
      <c r="M497" s="76"/>
      <c r="N497" s="15" t="str">
        <f t="shared" si="35"/>
        <v/>
      </c>
      <c r="O497" s="163" t="str">
        <f t="shared" si="36"/>
        <v/>
      </c>
      <c r="P497" s="3"/>
      <c r="Q497" s="16" t="str">
        <f t="shared" si="37"/>
        <v/>
      </c>
      <c r="R497" s="21" t="str">
        <f>IF(D497="","",IF(VLOOKUP(D497,証券コード!$A$2:$C$9160,3,FALSE)="","",VLOOKUP(D497,証券コード!$A$2:$C$9160,3,FALSE)))</f>
        <v/>
      </c>
      <c r="S497" s="21"/>
      <c r="T497" s="3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 spans="1:31" x14ac:dyDescent="0.4">
      <c r="A498" s="21"/>
      <c r="B498" s="117"/>
      <c r="C498" s="40"/>
      <c r="D498" s="125"/>
      <c r="E498" s="23" t="str">
        <f>IFERROR(VLOOKUP(D498,証券コード!$A$2:$B$9160,2,FALSE),"")</f>
        <v/>
      </c>
      <c r="F498" s="76"/>
      <c r="G498" s="29"/>
      <c r="H498" s="33" t="str">
        <f t="shared" si="34"/>
        <v/>
      </c>
      <c r="I498" s="36"/>
      <c r="J498" s="44"/>
      <c r="K498" s="45"/>
      <c r="L498" s="40"/>
      <c r="M498" s="76"/>
      <c r="N498" s="15" t="str">
        <f t="shared" si="35"/>
        <v/>
      </c>
      <c r="O498" s="163" t="str">
        <f t="shared" si="36"/>
        <v/>
      </c>
      <c r="P498" s="3"/>
      <c r="Q498" s="16" t="str">
        <f t="shared" si="37"/>
        <v/>
      </c>
      <c r="R498" s="21" t="str">
        <f>IF(D498="","",IF(VLOOKUP(D498,証券コード!$A$2:$C$9160,3,FALSE)="","",VLOOKUP(D498,証券コード!$A$2:$C$9160,3,FALSE)))</f>
        <v/>
      </c>
      <c r="S498" s="21"/>
      <c r="T498" s="3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 spans="1:31" x14ac:dyDescent="0.4">
      <c r="A499" s="21"/>
      <c r="B499" s="117"/>
      <c r="C499" s="40"/>
      <c r="D499" s="125"/>
      <c r="E499" s="23" t="str">
        <f>IFERROR(VLOOKUP(D499,証券コード!$A$2:$B$9160,2,FALSE),"")</f>
        <v/>
      </c>
      <c r="F499" s="76"/>
      <c r="G499" s="29"/>
      <c r="H499" s="33" t="str">
        <f t="shared" si="34"/>
        <v/>
      </c>
      <c r="I499" s="36"/>
      <c r="J499" s="44"/>
      <c r="K499" s="45"/>
      <c r="L499" s="40"/>
      <c r="M499" s="76"/>
      <c r="N499" s="15" t="str">
        <f t="shared" si="35"/>
        <v/>
      </c>
      <c r="O499" s="163" t="str">
        <f t="shared" si="36"/>
        <v/>
      </c>
      <c r="P499" s="3"/>
      <c r="Q499" s="16" t="str">
        <f t="shared" si="37"/>
        <v/>
      </c>
      <c r="R499" s="21" t="str">
        <f>IF(D499="","",IF(VLOOKUP(D499,証券コード!$A$2:$C$9160,3,FALSE)="","",VLOOKUP(D499,証券コード!$A$2:$C$9160,3,FALSE)))</f>
        <v/>
      </c>
      <c r="S499" s="21"/>
      <c r="T499" s="3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 spans="1:31" x14ac:dyDescent="0.4">
      <c r="A500" s="21"/>
      <c r="B500" s="117"/>
      <c r="C500" s="40"/>
      <c r="D500" s="125"/>
      <c r="E500" s="23" t="str">
        <f>IFERROR(VLOOKUP(D500,証券コード!$A$2:$B$9160,2,FALSE),"")</f>
        <v/>
      </c>
      <c r="F500" s="76"/>
      <c r="G500" s="29"/>
      <c r="H500" s="33" t="str">
        <f t="shared" si="34"/>
        <v/>
      </c>
      <c r="I500" s="36"/>
      <c r="J500" s="44"/>
      <c r="K500" s="45"/>
      <c r="L500" s="40"/>
      <c r="M500" s="76"/>
      <c r="N500" s="15" t="str">
        <f t="shared" si="35"/>
        <v/>
      </c>
      <c r="O500" s="163" t="str">
        <f t="shared" si="36"/>
        <v/>
      </c>
      <c r="P500" s="3"/>
      <c r="Q500" s="16" t="str">
        <f t="shared" si="37"/>
        <v/>
      </c>
      <c r="R500" s="21" t="str">
        <f>IF(D500="","",IF(VLOOKUP(D500,証券コード!$A$2:$C$9160,3,FALSE)="","",VLOOKUP(D500,証券コード!$A$2:$C$9160,3,FALSE)))</f>
        <v/>
      </c>
      <c r="S500" s="21"/>
      <c r="T500" s="3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 spans="1:31" x14ac:dyDescent="0.4">
      <c r="J501" s="46"/>
      <c r="K501" s="47"/>
      <c r="L501" s="53"/>
      <c r="M501" s="112"/>
      <c r="N501" s="2"/>
      <c r="O501" s="164"/>
      <c r="P501" s="10"/>
      <c r="Q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 spans="1:31" x14ac:dyDescent="0.4">
      <c r="J502" s="46"/>
      <c r="K502" s="47"/>
      <c r="L502" s="53"/>
      <c r="M502" s="112"/>
      <c r="N502" s="2"/>
      <c r="O502" s="164"/>
      <c r="P502" s="10"/>
      <c r="Q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 spans="1:31" x14ac:dyDescent="0.4">
      <c r="J503" s="46"/>
      <c r="K503" s="47"/>
      <c r="L503" s="53"/>
      <c r="M503" s="112"/>
      <c r="N503" s="2"/>
      <c r="O503" s="164"/>
      <c r="P503" s="10"/>
      <c r="Q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 spans="1:31" x14ac:dyDescent="0.4">
      <c r="J504" s="46"/>
      <c r="K504" s="47"/>
      <c r="L504" s="53"/>
      <c r="M504" s="112"/>
      <c r="N504" s="2"/>
      <c r="O504" s="164"/>
      <c r="P504" s="10"/>
      <c r="Q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 spans="1:31" x14ac:dyDescent="0.4">
      <c r="J505" s="46"/>
      <c r="K505" s="47"/>
      <c r="L505" s="53"/>
      <c r="M505" s="112"/>
      <c r="N505" s="2"/>
      <c r="O505" s="164"/>
      <c r="P505" s="10"/>
      <c r="Q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 spans="1:31" x14ac:dyDescent="0.4">
      <c r="J506" s="46"/>
      <c r="K506" s="47"/>
      <c r="L506" s="53"/>
      <c r="M506" s="112"/>
      <c r="N506" s="2"/>
      <c r="O506" s="164"/>
      <c r="P506" s="10"/>
      <c r="Q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 spans="1:31" x14ac:dyDescent="0.4">
      <c r="J507" s="46"/>
      <c r="K507" s="47"/>
      <c r="L507" s="53"/>
      <c r="M507" s="112"/>
      <c r="N507" s="2"/>
      <c r="O507" s="164"/>
      <c r="P507" s="10"/>
      <c r="Q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 spans="1:31" x14ac:dyDescent="0.4">
      <c r="J508" s="46"/>
      <c r="K508" s="47"/>
      <c r="L508" s="53"/>
      <c r="M508" s="112"/>
      <c r="N508" s="2"/>
      <c r="O508" s="164"/>
      <c r="P508" s="10"/>
      <c r="Q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 spans="1:31" x14ac:dyDescent="0.4">
      <c r="J509" s="46"/>
      <c r="K509" s="47"/>
      <c r="L509" s="53"/>
      <c r="M509" s="112"/>
      <c r="N509" s="2"/>
      <c r="O509" s="164"/>
      <c r="P509" s="10"/>
      <c r="Q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 spans="1:31" x14ac:dyDescent="0.4">
      <c r="J510" s="46"/>
      <c r="K510" s="47"/>
      <c r="L510" s="53"/>
      <c r="M510" s="112"/>
      <c r="N510" s="2"/>
      <c r="O510" s="164"/>
      <c r="P510" s="10"/>
      <c r="Q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 spans="1:31" x14ac:dyDescent="0.4">
      <c r="J511" s="46"/>
      <c r="K511" s="47"/>
      <c r="L511" s="53"/>
      <c r="M511" s="112"/>
      <c r="N511" s="2"/>
      <c r="O511" s="164"/>
      <c r="P511" s="10"/>
      <c r="Q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 spans="1:31" x14ac:dyDescent="0.4">
      <c r="J512" s="46"/>
      <c r="K512" s="47"/>
      <c r="L512" s="53"/>
      <c r="M512" s="112"/>
      <c r="N512" s="2"/>
      <c r="O512" s="164"/>
      <c r="P512" s="10"/>
      <c r="Q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10:31" x14ac:dyDescent="0.4">
      <c r="J513" s="46"/>
      <c r="K513" s="47"/>
      <c r="L513" s="53"/>
      <c r="M513" s="112"/>
      <c r="N513" s="2"/>
      <c r="O513" s="164"/>
      <c r="P513" s="10"/>
      <c r="Q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 spans="10:31" x14ac:dyDescent="0.4">
      <c r="J514" s="46"/>
      <c r="K514" s="47"/>
      <c r="L514" s="53"/>
      <c r="M514" s="112"/>
      <c r="N514" s="2"/>
      <c r="O514" s="164"/>
      <c r="P514" s="10"/>
      <c r="Q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 spans="10:31" x14ac:dyDescent="0.4">
      <c r="J515" s="46"/>
      <c r="K515" s="47"/>
      <c r="L515" s="53"/>
      <c r="M515" s="112"/>
      <c r="N515" s="2"/>
      <c r="O515" s="164"/>
      <c r="P515" s="10"/>
      <c r="Q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 spans="10:31" x14ac:dyDescent="0.4">
      <c r="J516" s="46"/>
      <c r="K516" s="47"/>
      <c r="L516" s="53"/>
      <c r="M516" s="112"/>
      <c r="N516" s="2"/>
      <c r="O516" s="164"/>
      <c r="P516" s="10"/>
      <c r="Q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 spans="10:31" x14ac:dyDescent="0.4">
      <c r="J517" s="46"/>
      <c r="K517" s="47"/>
      <c r="L517" s="53"/>
      <c r="M517" s="112"/>
      <c r="N517" s="2"/>
      <c r="O517" s="164"/>
      <c r="P517" s="10"/>
      <c r="Q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 spans="10:31" x14ac:dyDescent="0.4">
      <c r="J518" s="46"/>
      <c r="K518" s="47"/>
      <c r="L518" s="53"/>
      <c r="M518" s="112"/>
      <c r="N518" s="2"/>
      <c r="O518" s="164"/>
      <c r="P518" s="10"/>
      <c r="Q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10:31" x14ac:dyDescent="0.4">
      <c r="J519" s="46"/>
      <c r="K519" s="47"/>
      <c r="L519" s="53"/>
      <c r="M519" s="112"/>
      <c r="N519" s="2"/>
      <c r="O519" s="164"/>
      <c r="P519" s="10"/>
      <c r="Q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 spans="10:31" x14ac:dyDescent="0.4">
      <c r="J520" s="46"/>
      <c r="K520" s="47"/>
      <c r="L520" s="53"/>
      <c r="M520" s="112"/>
      <c r="N520" s="2"/>
      <c r="O520" s="164"/>
      <c r="P520" s="10"/>
      <c r="Q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 spans="10:31" x14ac:dyDescent="0.4">
      <c r="J521" s="46"/>
      <c r="K521" s="47"/>
      <c r="L521" s="53"/>
      <c r="M521" s="112"/>
      <c r="N521" s="2"/>
      <c r="O521" s="164"/>
      <c r="P521" s="10"/>
      <c r="Q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 spans="10:31" x14ac:dyDescent="0.4">
      <c r="J522" s="46"/>
      <c r="K522" s="47"/>
      <c r="L522" s="53"/>
      <c r="M522" s="112"/>
      <c r="N522" s="2"/>
      <c r="O522" s="164"/>
      <c r="P522" s="10"/>
      <c r="Q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 spans="10:31" x14ac:dyDescent="0.4">
      <c r="J523" s="46"/>
      <c r="K523" s="47"/>
      <c r="L523" s="53"/>
      <c r="M523" s="112"/>
      <c r="N523" s="2"/>
      <c r="O523" s="164"/>
      <c r="P523" s="10"/>
      <c r="Q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 spans="10:31" x14ac:dyDescent="0.4">
      <c r="J524" s="46"/>
      <c r="K524" s="47"/>
      <c r="L524" s="53"/>
      <c r="M524" s="112"/>
      <c r="N524" s="2"/>
      <c r="O524" s="164"/>
      <c r="P524" s="10"/>
      <c r="Q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 spans="10:31" x14ac:dyDescent="0.4">
      <c r="J525" s="46"/>
      <c r="K525" s="47"/>
      <c r="L525" s="53"/>
      <c r="M525" s="112"/>
      <c r="N525" s="2"/>
      <c r="O525" s="164"/>
      <c r="P525" s="10"/>
      <c r="Q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 spans="10:31" x14ac:dyDescent="0.4">
      <c r="J526" s="46"/>
      <c r="K526" s="47"/>
      <c r="L526" s="53"/>
      <c r="M526" s="112"/>
      <c r="N526" s="2"/>
      <c r="O526" s="164"/>
      <c r="P526" s="10"/>
      <c r="Q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 spans="10:31" x14ac:dyDescent="0.4">
      <c r="J527" s="46"/>
      <c r="K527" s="47"/>
      <c r="L527" s="53"/>
      <c r="M527" s="112"/>
      <c r="N527" s="2"/>
      <c r="O527" s="164"/>
      <c r="P527" s="10"/>
      <c r="Q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 spans="10:31" x14ac:dyDescent="0.4">
      <c r="J528" s="46"/>
      <c r="K528" s="47"/>
      <c r="L528" s="53"/>
      <c r="M528" s="112"/>
      <c r="N528" s="2"/>
      <c r="O528" s="164"/>
      <c r="P528" s="10"/>
      <c r="Q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 spans="10:31" x14ac:dyDescent="0.4">
      <c r="J529" s="46"/>
      <c r="K529" s="47"/>
      <c r="L529" s="53"/>
      <c r="M529" s="112"/>
      <c r="N529" s="2"/>
      <c r="O529" s="164"/>
      <c r="P529" s="10"/>
      <c r="Q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 spans="10:31" x14ac:dyDescent="0.4">
      <c r="J530" s="46"/>
      <c r="K530" s="47"/>
      <c r="L530" s="53"/>
      <c r="M530" s="112"/>
      <c r="N530" s="2"/>
      <c r="O530" s="164"/>
      <c r="P530" s="10"/>
      <c r="Q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 spans="10:31" x14ac:dyDescent="0.4">
      <c r="J531" s="46"/>
      <c r="K531" s="47"/>
      <c r="L531" s="53"/>
      <c r="M531" s="112"/>
      <c r="N531" s="2"/>
      <c r="O531" s="164"/>
      <c r="P531" s="10"/>
      <c r="Q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 spans="10:31" x14ac:dyDescent="0.4">
      <c r="J532" s="46"/>
      <c r="K532" s="47"/>
      <c r="L532" s="53"/>
      <c r="M532" s="112"/>
      <c r="N532" s="2"/>
      <c r="O532" s="164"/>
      <c r="P532" s="10"/>
      <c r="Q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10:31" x14ac:dyDescent="0.4">
      <c r="J533" s="46"/>
      <c r="K533" s="47"/>
      <c r="L533" s="53"/>
      <c r="M533" s="112"/>
      <c r="N533" s="2"/>
      <c r="O533" s="164"/>
      <c r="P533" s="10"/>
      <c r="Q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10:31" x14ac:dyDescent="0.4">
      <c r="J534" s="46"/>
      <c r="K534" s="47"/>
      <c r="L534" s="53"/>
      <c r="M534" s="112"/>
      <c r="N534" s="2"/>
      <c r="O534" s="164"/>
      <c r="P534" s="10"/>
      <c r="Q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 spans="10:31" x14ac:dyDescent="0.4">
      <c r="J535" s="46"/>
      <c r="K535" s="47"/>
      <c r="L535" s="53"/>
      <c r="M535" s="112"/>
      <c r="N535" s="2"/>
      <c r="O535" s="164"/>
      <c r="P535" s="10"/>
      <c r="Q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 spans="10:31" x14ac:dyDescent="0.4">
      <c r="J536" s="46"/>
      <c r="K536" s="47"/>
      <c r="L536" s="53"/>
      <c r="M536" s="112"/>
      <c r="N536" s="2"/>
      <c r="O536" s="164"/>
      <c r="P536" s="10"/>
      <c r="Q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 spans="10:31" x14ac:dyDescent="0.4">
      <c r="J537" s="46"/>
      <c r="K537" s="47"/>
      <c r="L537" s="53"/>
      <c r="M537" s="112"/>
      <c r="N537" s="2"/>
      <c r="O537" s="164"/>
      <c r="P537" s="10"/>
      <c r="Q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 spans="10:31" x14ac:dyDescent="0.4">
      <c r="J538" s="46"/>
      <c r="K538" s="47"/>
      <c r="L538" s="53"/>
      <c r="M538" s="112"/>
      <c r="N538" s="2"/>
      <c r="O538" s="164"/>
      <c r="P538" s="10"/>
      <c r="Q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 spans="10:31" x14ac:dyDescent="0.4">
      <c r="J539" s="46"/>
      <c r="K539" s="47"/>
      <c r="L539" s="53"/>
      <c r="M539" s="112"/>
      <c r="N539" s="2"/>
      <c r="O539" s="164"/>
      <c r="P539" s="10"/>
      <c r="Q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 spans="10:31" x14ac:dyDescent="0.4">
      <c r="J540" s="46"/>
      <c r="K540" s="47"/>
      <c r="L540" s="53"/>
      <c r="M540" s="112"/>
      <c r="N540" s="2"/>
      <c r="O540" s="164"/>
      <c r="P540" s="10"/>
      <c r="Q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 spans="10:31" x14ac:dyDescent="0.4">
      <c r="J541" s="46"/>
      <c r="K541" s="47"/>
      <c r="L541" s="53"/>
      <c r="M541" s="112"/>
      <c r="N541" s="2"/>
      <c r="O541" s="164"/>
      <c r="P541" s="10"/>
      <c r="Q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 spans="10:31" x14ac:dyDescent="0.4">
      <c r="J542" s="46"/>
      <c r="K542" s="47"/>
      <c r="L542" s="53"/>
      <c r="M542" s="112"/>
      <c r="N542" s="2"/>
      <c r="O542" s="164"/>
      <c r="P542" s="10"/>
      <c r="Q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 spans="10:31" x14ac:dyDescent="0.4">
      <c r="J543" s="46"/>
      <c r="K543" s="47"/>
      <c r="L543" s="53"/>
      <c r="M543" s="112"/>
      <c r="N543" s="2"/>
      <c r="O543" s="164"/>
      <c r="P543" s="10"/>
      <c r="Q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 spans="10:31" x14ac:dyDescent="0.4">
      <c r="J544" s="46"/>
      <c r="K544" s="47"/>
      <c r="L544" s="53"/>
      <c r="M544" s="112"/>
      <c r="N544" s="2"/>
      <c r="O544" s="164"/>
      <c r="P544" s="10"/>
      <c r="Q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 spans="10:31" x14ac:dyDescent="0.4">
      <c r="J545" s="46"/>
      <c r="K545" s="47"/>
      <c r="L545" s="53"/>
      <c r="M545" s="112"/>
      <c r="N545" s="2"/>
      <c r="O545" s="164"/>
      <c r="P545" s="10"/>
      <c r="Q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10:31" x14ac:dyDescent="0.4">
      <c r="J546" s="46"/>
      <c r="K546" s="47"/>
      <c r="L546" s="53"/>
      <c r="M546" s="112"/>
      <c r="N546" s="2"/>
      <c r="O546" s="164"/>
      <c r="P546" s="10"/>
      <c r="Q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 spans="10:31" x14ac:dyDescent="0.4">
      <c r="J547" s="46"/>
      <c r="K547" s="47"/>
      <c r="L547" s="53"/>
      <c r="M547" s="112"/>
      <c r="N547" s="2"/>
      <c r="O547" s="164"/>
      <c r="P547" s="10"/>
      <c r="Q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 spans="10:31" x14ac:dyDescent="0.4">
      <c r="J548" s="46"/>
      <c r="K548" s="47"/>
      <c r="L548" s="53"/>
      <c r="M548" s="112"/>
      <c r="N548" s="2"/>
      <c r="O548" s="164"/>
      <c r="P548" s="10"/>
      <c r="Q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 spans="10:31" x14ac:dyDescent="0.4">
      <c r="J549" s="46"/>
      <c r="K549" s="47"/>
      <c r="L549" s="53"/>
      <c r="M549" s="112"/>
      <c r="N549" s="2"/>
      <c r="O549" s="164"/>
      <c r="P549" s="10"/>
      <c r="Q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 spans="10:31" x14ac:dyDescent="0.4">
      <c r="J550" s="46"/>
      <c r="K550" s="47"/>
      <c r="L550" s="53"/>
      <c r="M550" s="112"/>
      <c r="N550" s="2"/>
      <c r="O550" s="164"/>
      <c r="P550" s="10"/>
      <c r="Q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 spans="10:31" x14ac:dyDescent="0.4">
      <c r="J551" s="46"/>
      <c r="K551" s="47"/>
      <c r="L551" s="53"/>
      <c r="M551" s="112"/>
      <c r="N551" s="2"/>
      <c r="O551" s="164"/>
      <c r="P551" s="10"/>
      <c r="Q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10:31" x14ac:dyDescent="0.4">
      <c r="J552" s="46"/>
      <c r="K552" s="47"/>
      <c r="L552" s="53"/>
      <c r="M552" s="112"/>
      <c r="N552" s="2"/>
      <c r="O552" s="164"/>
      <c r="P552" s="10"/>
      <c r="Q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 spans="10:31" x14ac:dyDescent="0.4">
      <c r="J553" s="46"/>
      <c r="K553" s="47"/>
      <c r="L553" s="53"/>
      <c r="M553" s="112"/>
      <c r="N553" s="2"/>
      <c r="O553" s="164"/>
      <c r="P553" s="10"/>
      <c r="Q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 spans="10:31" x14ac:dyDescent="0.4">
      <c r="J554" s="46"/>
      <c r="K554" s="47"/>
      <c r="L554" s="53"/>
      <c r="M554" s="112"/>
      <c r="N554" s="2"/>
      <c r="O554" s="164"/>
      <c r="P554" s="10"/>
      <c r="Q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 spans="10:31" x14ac:dyDescent="0.4">
      <c r="J555" s="46"/>
      <c r="K555" s="47"/>
      <c r="L555" s="53"/>
      <c r="M555" s="112"/>
      <c r="N555" s="2"/>
      <c r="O555" s="164"/>
      <c r="P555" s="10"/>
      <c r="Q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 spans="10:31" x14ac:dyDescent="0.4">
      <c r="J556" s="46"/>
      <c r="K556" s="47"/>
      <c r="L556" s="53"/>
      <c r="M556" s="112"/>
      <c r="N556" s="2"/>
      <c r="O556" s="164"/>
      <c r="P556" s="10"/>
      <c r="Q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 spans="10:31" x14ac:dyDescent="0.4">
      <c r="J557" s="46"/>
      <c r="K557" s="47"/>
      <c r="L557" s="53"/>
      <c r="M557" s="112"/>
      <c r="N557" s="2"/>
      <c r="O557" s="164"/>
      <c r="P557" s="10"/>
      <c r="Q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 spans="10:31" x14ac:dyDescent="0.4">
      <c r="J558" s="46"/>
      <c r="K558" s="47"/>
      <c r="L558" s="53"/>
      <c r="M558" s="112"/>
      <c r="N558" s="2"/>
      <c r="O558" s="164"/>
      <c r="P558" s="10"/>
      <c r="Q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 spans="10:31" x14ac:dyDescent="0.4">
      <c r="J559" s="46"/>
      <c r="K559" s="47"/>
      <c r="L559" s="53"/>
      <c r="M559" s="112"/>
      <c r="N559" s="2"/>
      <c r="O559" s="164"/>
      <c r="P559" s="10"/>
      <c r="Q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 spans="10:31" x14ac:dyDescent="0.4">
      <c r="J560" s="46"/>
      <c r="K560" s="47"/>
      <c r="L560" s="53"/>
      <c r="M560" s="112"/>
      <c r="N560" s="2"/>
      <c r="O560" s="164"/>
      <c r="P560" s="10"/>
      <c r="Q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 spans="10:31" x14ac:dyDescent="0.4">
      <c r="J561" s="46"/>
      <c r="K561" s="47"/>
      <c r="L561" s="53"/>
      <c r="M561" s="112"/>
      <c r="N561" s="2"/>
      <c r="O561" s="164"/>
      <c r="P561" s="10"/>
      <c r="Q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 spans="10:31" x14ac:dyDescent="0.4">
      <c r="J562" s="46"/>
      <c r="K562" s="47"/>
      <c r="L562" s="53"/>
      <c r="M562" s="112"/>
      <c r="N562" s="2"/>
      <c r="O562" s="164"/>
      <c r="P562" s="10"/>
      <c r="Q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 spans="10:31" x14ac:dyDescent="0.4">
      <c r="J563" s="46"/>
      <c r="K563" s="47"/>
      <c r="L563" s="53"/>
      <c r="M563" s="112"/>
      <c r="N563" s="2"/>
      <c r="O563" s="164"/>
      <c r="P563" s="10"/>
      <c r="Q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 spans="10:31" x14ac:dyDescent="0.4">
      <c r="J564" s="46"/>
      <c r="K564" s="47"/>
      <c r="L564" s="53"/>
      <c r="M564" s="112"/>
      <c r="N564" s="2"/>
      <c r="O564" s="164"/>
      <c r="P564" s="10"/>
      <c r="Q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 spans="10:31" x14ac:dyDescent="0.4">
      <c r="J565" s="46"/>
      <c r="K565" s="47"/>
      <c r="L565" s="53"/>
      <c r="M565" s="112"/>
      <c r="N565" s="2"/>
      <c r="O565" s="164"/>
      <c r="P565" s="10"/>
      <c r="Q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 spans="10:31" x14ac:dyDescent="0.4">
      <c r="J566" s="46"/>
      <c r="K566" s="47"/>
      <c r="L566" s="53"/>
      <c r="M566" s="112"/>
      <c r="N566" s="2"/>
      <c r="O566" s="164"/>
      <c r="P566" s="10"/>
      <c r="Q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 spans="10:31" x14ac:dyDescent="0.4">
      <c r="J567" s="46"/>
      <c r="K567" s="47"/>
      <c r="L567" s="53"/>
      <c r="M567" s="112"/>
      <c r="N567" s="2"/>
      <c r="O567" s="164"/>
      <c r="P567" s="10"/>
      <c r="Q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 spans="10:31" x14ac:dyDescent="0.4">
      <c r="J568" s="46"/>
      <c r="K568" s="47"/>
      <c r="L568" s="53"/>
      <c r="M568" s="112"/>
      <c r="N568" s="2"/>
      <c r="O568" s="164"/>
      <c r="P568" s="10"/>
      <c r="Q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 spans="10:31" x14ac:dyDescent="0.4">
      <c r="J569" s="46"/>
      <c r="K569" s="47"/>
      <c r="L569" s="53"/>
      <c r="M569" s="112"/>
      <c r="N569" s="2"/>
      <c r="O569" s="164"/>
      <c r="P569" s="10"/>
      <c r="Q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10:31" x14ac:dyDescent="0.4">
      <c r="J570" s="46"/>
      <c r="K570" s="47"/>
      <c r="L570" s="53"/>
      <c r="M570" s="112"/>
      <c r="N570" s="2"/>
      <c r="O570" s="164"/>
      <c r="P570" s="10"/>
      <c r="Q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10:31" x14ac:dyDescent="0.4">
      <c r="J571" s="46"/>
      <c r="K571" s="47"/>
      <c r="L571" s="53"/>
      <c r="M571" s="112"/>
      <c r="N571" s="2"/>
      <c r="O571" s="164"/>
      <c r="P571" s="10"/>
      <c r="Q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10:31" x14ac:dyDescent="0.4">
      <c r="J572" s="46"/>
      <c r="K572" s="47"/>
      <c r="L572" s="53"/>
      <c r="M572" s="112"/>
      <c r="N572" s="2"/>
      <c r="O572" s="164"/>
      <c r="P572" s="10"/>
      <c r="Q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 spans="10:31" x14ac:dyDescent="0.4">
      <c r="J573" s="46"/>
      <c r="K573" s="47"/>
      <c r="L573" s="53"/>
      <c r="M573" s="112"/>
      <c r="N573" s="2"/>
      <c r="O573" s="164"/>
      <c r="P573" s="10"/>
      <c r="Q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10:31" x14ac:dyDescent="0.4">
      <c r="J574" s="46"/>
      <c r="K574" s="47"/>
      <c r="L574" s="53"/>
      <c r="M574" s="112"/>
      <c r="N574" s="2"/>
      <c r="O574" s="164"/>
      <c r="P574" s="10"/>
      <c r="Q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10:31" x14ac:dyDescent="0.4">
      <c r="J575" s="46"/>
      <c r="K575" s="47"/>
      <c r="L575" s="53"/>
      <c r="M575" s="112"/>
      <c r="N575" s="2"/>
      <c r="O575" s="164"/>
      <c r="P575" s="10"/>
      <c r="Q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  <row r="576" spans="10:31" x14ac:dyDescent="0.4">
      <c r="J576" s="46"/>
      <c r="K576" s="47"/>
      <c r="L576" s="53"/>
      <c r="M576" s="112"/>
      <c r="N576" s="2"/>
      <c r="O576" s="164"/>
      <c r="P576" s="10"/>
      <c r="Q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</row>
    <row r="577" spans="10:31" x14ac:dyDescent="0.4">
      <c r="J577" s="46"/>
      <c r="K577" s="47"/>
      <c r="L577" s="53"/>
      <c r="M577" s="112"/>
      <c r="N577" s="2"/>
      <c r="O577" s="164"/>
      <c r="P577" s="10"/>
      <c r="Q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</row>
    <row r="578" spans="10:31" x14ac:dyDescent="0.4">
      <c r="J578" s="46"/>
      <c r="K578" s="47"/>
      <c r="L578" s="53"/>
      <c r="M578" s="112"/>
      <c r="N578" s="2"/>
      <c r="O578" s="164"/>
      <c r="P578" s="10"/>
      <c r="Q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</row>
    <row r="579" spans="10:31" x14ac:dyDescent="0.4">
      <c r="J579" s="46"/>
      <c r="K579" s="47"/>
      <c r="L579" s="53"/>
      <c r="M579" s="112"/>
      <c r="N579" s="2"/>
      <c r="O579" s="164"/>
      <c r="P579" s="10"/>
      <c r="Q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 spans="10:31" x14ac:dyDescent="0.4">
      <c r="J580" s="46"/>
      <c r="K580" s="47"/>
      <c r="L580" s="53"/>
      <c r="M580" s="112"/>
      <c r="N580" s="2"/>
      <c r="O580" s="164"/>
      <c r="P580" s="10"/>
      <c r="Q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 spans="10:31" x14ac:dyDescent="0.4">
      <c r="J581" s="46"/>
      <c r="K581" s="47"/>
      <c r="L581" s="53"/>
      <c r="M581" s="112"/>
      <c r="N581" s="2"/>
      <c r="O581" s="164"/>
      <c r="P581" s="10"/>
      <c r="Q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10:31" x14ac:dyDescent="0.4">
      <c r="J582" s="46"/>
      <c r="K582" s="47"/>
      <c r="L582" s="53"/>
      <c r="M582" s="112"/>
      <c r="N582" s="2"/>
      <c r="O582" s="164"/>
      <c r="P582" s="10"/>
      <c r="Q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 spans="10:31" x14ac:dyDescent="0.4">
      <c r="J583" s="46"/>
      <c r="K583" s="47"/>
      <c r="L583" s="53"/>
      <c r="M583" s="112"/>
      <c r="N583" s="2"/>
      <c r="O583" s="164"/>
      <c r="P583" s="10"/>
      <c r="Q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10:31" x14ac:dyDescent="0.4">
      <c r="J584" s="46"/>
      <c r="K584" s="47"/>
      <c r="L584" s="53"/>
      <c r="M584" s="112"/>
      <c r="N584" s="2"/>
      <c r="O584" s="164"/>
      <c r="P584" s="10"/>
      <c r="Q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 spans="10:31" x14ac:dyDescent="0.4">
      <c r="J585" s="46"/>
      <c r="K585" s="47"/>
      <c r="L585" s="53"/>
      <c r="M585" s="112"/>
      <c r="N585" s="2"/>
      <c r="O585" s="164"/>
      <c r="P585" s="10"/>
      <c r="Q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10:31" x14ac:dyDescent="0.4">
      <c r="J586" s="46"/>
      <c r="K586" s="47"/>
      <c r="L586" s="53"/>
      <c r="M586" s="112"/>
      <c r="N586" s="2"/>
      <c r="O586" s="164"/>
      <c r="P586" s="10"/>
      <c r="Q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10:31" x14ac:dyDescent="0.4">
      <c r="J587" s="46"/>
      <c r="K587" s="47"/>
      <c r="L587" s="53"/>
      <c r="M587" s="112"/>
      <c r="N587" s="2"/>
      <c r="O587" s="164"/>
      <c r="P587" s="10"/>
      <c r="Q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 spans="10:31" x14ac:dyDescent="0.4">
      <c r="J588" s="46"/>
      <c r="K588" s="47"/>
      <c r="L588" s="53"/>
      <c r="M588" s="112"/>
      <c r="N588" s="2"/>
      <c r="O588" s="164"/>
      <c r="P588" s="10"/>
      <c r="Q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 spans="10:31" x14ac:dyDescent="0.4">
      <c r="J589" s="46"/>
      <c r="K589" s="47"/>
      <c r="L589" s="53"/>
      <c r="M589" s="112"/>
      <c r="N589" s="2"/>
      <c r="O589" s="164"/>
      <c r="P589" s="10"/>
      <c r="Q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10:31" x14ac:dyDescent="0.4">
      <c r="J590" s="46"/>
      <c r="K590" s="47"/>
      <c r="L590" s="53"/>
      <c r="M590" s="112"/>
      <c r="N590" s="2"/>
      <c r="O590" s="164"/>
      <c r="P590" s="10"/>
      <c r="Q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 spans="10:31" x14ac:dyDescent="0.4">
      <c r="J591" s="46"/>
      <c r="K591" s="47"/>
      <c r="L591" s="53"/>
      <c r="M591" s="112"/>
      <c r="N591" s="2"/>
      <c r="O591" s="164"/>
      <c r="P591" s="10"/>
      <c r="Q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10:31" x14ac:dyDescent="0.4">
      <c r="J592" s="46"/>
      <c r="K592" s="47"/>
      <c r="L592" s="53"/>
      <c r="M592" s="112"/>
      <c r="N592" s="2"/>
      <c r="O592" s="164"/>
      <c r="P592" s="10"/>
      <c r="Q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 spans="10:31" x14ac:dyDescent="0.4">
      <c r="J593" s="46"/>
      <c r="K593" s="47"/>
      <c r="L593" s="53"/>
      <c r="M593" s="112"/>
      <c r="N593" s="2"/>
      <c r="O593" s="164"/>
      <c r="P593" s="10"/>
      <c r="Q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 spans="10:31" x14ac:dyDescent="0.4">
      <c r="J594" s="46"/>
      <c r="K594" s="47"/>
      <c r="L594" s="53"/>
      <c r="M594" s="112"/>
      <c r="N594" s="2"/>
      <c r="O594" s="164"/>
      <c r="P594" s="10"/>
      <c r="Q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 spans="10:31" x14ac:dyDescent="0.4">
      <c r="J595" s="46"/>
      <c r="K595" s="47"/>
      <c r="L595" s="53"/>
      <c r="M595" s="112"/>
      <c r="N595" s="2"/>
      <c r="O595" s="164"/>
      <c r="P595" s="10"/>
      <c r="Q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 spans="10:31" x14ac:dyDescent="0.4">
      <c r="J596" s="46"/>
      <c r="K596" s="47"/>
      <c r="L596" s="53"/>
      <c r="M596" s="112"/>
      <c r="N596" s="2"/>
      <c r="O596" s="164"/>
      <c r="P596" s="10"/>
      <c r="Q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 spans="10:31" x14ac:dyDescent="0.4">
      <c r="J597" s="46"/>
      <c r="K597" s="47"/>
      <c r="L597" s="53"/>
      <c r="M597" s="112"/>
      <c r="N597" s="2"/>
      <c r="O597" s="164"/>
      <c r="P597" s="10"/>
      <c r="Q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10:31" x14ac:dyDescent="0.4">
      <c r="J598" s="46"/>
      <c r="K598" s="47"/>
      <c r="L598" s="53"/>
      <c r="M598" s="112"/>
      <c r="N598" s="2"/>
      <c r="O598" s="164"/>
      <c r="P598" s="10"/>
      <c r="Q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10:31" x14ac:dyDescent="0.4">
      <c r="J599" s="46"/>
      <c r="K599" s="47"/>
      <c r="L599" s="53"/>
      <c r="M599" s="112"/>
      <c r="N599" s="2"/>
      <c r="O599" s="164"/>
      <c r="P599" s="10"/>
      <c r="Q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10:31" x14ac:dyDescent="0.4">
      <c r="J600" s="46"/>
      <c r="K600" s="47"/>
      <c r="L600" s="53"/>
      <c r="M600" s="112"/>
      <c r="N600" s="2"/>
      <c r="O600" s="164"/>
      <c r="P600" s="10"/>
      <c r="Q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 spans="10:31" x14ac:dyDescent="0.4">
      <c r="J601" s="46"/>
      <c r="K601" s="47"/>
      <c r="L601" s="53"/>
      <c r="M601" s="112"/>
      <c r="N601" s="2"/>
      <c r="O601" s="164"/>
      <c r="P601" s="10"/>
      <c r="Q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 spans="10:31" x14ac:dyDescent="0.4">
      <c r="J602" s="46"/>
      <c r="K602" s="47"/>
      <c r="L602" s="53"/>
      <c r="M602" s="112"/>
      <c r="N602" s="2"/>
      <c r="O602" s="164"/>
      <c r="P602" s="10"/>
      <c r="Q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 spans="10:31" x14ac:dyDescent="0.4">
      <c r="J603" s="46"/>
      <c r="K603" s="47"/>
      <c r="L603" s="53"/>
      <c r="M603" s="112"/>
      <c r="N603" s="2"/>
      <c r="O603" s="164"/>
      <c r="P603" s="10"/>
      <c r="Q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 spans="10:31" x14ac:dyDescent="0.4">
      <c r="J604" s="46"/>
      <c r="K604" s="47"/>
      <c r="L604" s="53"/>
      <c r="M604" s="112"/>
      <c r="N604" s="2"/>
      <c r="O604" s="164"/>
      <c r="P604" s="10"/>
      <c r="Q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 spans="10:31" x14ac:dyDescent="0.4">
      <c r="J605" s="46"/>
      <c r="K605" s="47"/>
      <c r="L605" s="53"/>
      <c r="M605" s="112"/>
      <c r="N605" s="2"/>
      <c r="O605" s="164"/>
      <c r="P605" s="10"/>
      <c r="Q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10:31" x14ac:dyDescent="0.4">
      <c r="J606" s="46"/>
      <c r="K606" s="47"/>
      <c r="L606" s="53"/>
      <c r="M606" s="112"/>
      <c r="N606" s="2"/>
      <c r="O606" s="164"/>
      <c r="P606" s="10"/>
      <c r="Q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10:31" x14ac:dyDescent="0.4">
      <c r="J607" s="46"/>
      <c r="K607" s="47"/>
      <c r="L607" s="53"/>
      <c r="M607" s="112"/>
      <c r="N607" s="2"/>
      <c r="O607" s="164"/>
      <c r="P607" s="10"/>
      <c r="Q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10:31" x14ac:dyDescent="0.4">
      <c r="J608" s="46"/>
      <c r="K608" s="47"/>
      <c r="L608" s="53"/>
      <c r="M608" s="112"/>
      <c r="N608" s="2"/>
      <c r="O608" s="164"/>
      <c r="P608" s="10"/>
      <c r="Q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10:31" x14ac:dyDescent="0.4">
      <c r="J609" s="46"/>
      <c r="K609" s="47"/>
      <c r="L609" s="53"/>
      <c r="M609" s="112"/>
      <c r="N609" s="2"/>
      <c r="O609" s="164"/>
      <c r="P609" s="10"/>
      <c r="Q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 spans="10:31" x14ac:dyDescent="0.4">
      <c r="J610" s="46"/>
      <c r="K610" s="47"/>
      <c r="L610" s="53"/>
      <c r="M610" s="112"/>
      <c r="N610" s="2"/>
      <c r="O610" s="164"/>
      <c r="P610" s="10"/>
      <c r="Q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 spans="10:31" x14ac:dyDescent="0.4">
      <c r="J611" s="46"/>
      <c r="K611" s="47"/>
      <c r="L611" s="53"/>
      <c r="M611" s="112"/>
      <c r="N611" s="2"/>
      <c r="O611" s="164"/>
      <c r="P611" s="10"/>
      <c r="Q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10:31" x14ac:dyDescent="0.4">
      <c r="J612" s="46"/>
      <c r="K612" s="47"/>
      <c r="L612" s="53"/>
      <c r="M612" s="112"/>
      <c r="N612" s="2"/>
      <c r="O612" s="164"/>
      <c r="P612" s="10"/>
      <c r="Q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 spans="10:31" x14ac:dyDescent="0.4">
      <c r="J613" s="46"/>
      <c r="K613" s="47"/>
      <c r="L613" s="53"/>
      <c r="M613" s="112"/>
      <c r="N613" s="2"/>
      <c r="O613" s="164"/>
      <c r="P613" s="10"/>
      <c r="Q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 spans="10:31" x14ac:dyDescent="0.4">
      <c r="J614" s="46"/>
      <c r="K614" s="47"/>
      <c r="L614" s="53"/>
      <c r="M614" s="112"/>
      <c r="N614" s="2"/>
      <c r="O614" s="164"/>
      <c r="P614" s="10"/>
      <c r="Q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 spans="10:31" x14ac:dyDescent="0.4">
      <c r="J615" s="46"/>
      <c r="K615" s="47"/>
      <c r="L615" s="53"/>
      <c r="M615" s="112"/>
      <c r="N615" s="2"/>
      <c r="O615" s="164"/>
      <c r="P615" s="10"/>
      <c r="Q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 spans="10:31" x14ac:dyDescent="0.4">
      <c r="J616" s="46"/>
      <c r="K616" s="47"/>
      <c r="L616" s="53"/>
      <c r="M616" s="112"/>
      <c r="N616" s="2"/>
      <c r="O616" s="164"/>
      <c r="P616" s="10"/>
      <c r="Q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 spans="10:31" x14ac:dyDescent="0.4">
      <c r="J617" s="46"/>
      <c r="K617" s="47"/>
      <c r="L617" s="53"/>
      <c r="M617" s="112"/>
      <c r="N617" s="2"/>
      <c r="O617" s="164"/>
      <c r="P617" s="10"/>
      <c r="Q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 spans="10:31" x14ac:dyDescent="0.4">
      <c r="J618" s="46"/>
      <c r="K618" s="47"/>
      <c r="L618" s="53"/>
      <c r="M618" s="112"/>
      <c r="N618" s="2"/>
      <c r="O618" s="164"/>
      <c r="P618" s="10"/>
      <c r="Q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 spans="10:31" x14ac:dyDescent="0.4">
      <c r="J619" s="46"/>
      <c r="K619" s="47"/>
      <c r="L619" s="53"/>
      <c r="M619" s="112"/>
      <c r="N619" s="2"/>
      <c r="O619" s="164"/>
      <c r="P619" s="10"/>
      <c r="Q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 spans="10:31" x14ac:dyDescent="0.4">
      <c r="J620" s="46"/>
      <c r="K620" s="47"/>
      <c r="L620" s="53"/>
      <c r="M620" s="112"/>
      <c r="N620" s="2"/>
      <c r="O620" s="164"/>
      <c r="P620" s="10"/>
      <c r="Q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10:31" x14ac:dyDescent="0.4">
      <c r="J621" s="46"/>
      <c r="K621" s="47"/>
      <c r="L621" s="53"/>
      <c r="M621" s="112"/>
      <c r="N621" s="2"/>
      <c r="O621" s="164"/>
      <c r="P621" s="10"/>
      <c r="Q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 spans="10:31" x14ac:dyDescent="0.4">
      <c r="J622" s="46"/>
      <c r="K622" s="47"/>
      <c r="L622" s="53"/>
      <c r="M622" s="112"/>
      <c r="N622" s="2"/>
      <c r="O622" s="164"/>
      <c r="P622" s="10"/>
      <c r="Q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 spans="10:31" x14ac:dyDescent="0.4">
      <c r="J623" s="46"/>
      <c r="K623" s="47"/>
      <c r="L623" s="53"/>
      <c r="M623" s="112"/>
      <c r="N623" s="2"/>
      <c r="O623" s="164"/>
      <c r="P623" s="10"/>
      <c r="Q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 spans="10:31" x14ac:dyDescent="0.4">
      <c r="J624" s="46"/>
      <c r="K624" s="47"/>
      <c r="L624" s="53"/>
      <c r="M624" s="112"/>
      <c r="N624" s="2"/>
      <c r="O624" s="164"/>
      <c r="P624" s="10"/>
      <c r="Q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 spans="10:31" x14ac:dyDescent="0.4">
      <c r="J625" s="46"/>
      <c r="K625" s="47"/>
      <c r="L625" s="53"/>
      <c r="M625" s="112"/>
      <c r="N625" s="2"/>
      <c r="O625" s="164"/>
      <c r="P625" s="10"/>
      <c r="Q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 spans="10:31" x14ac:dyDescent="0.4">
      <c r="J626" s="46"/>
      <c r="K626" s="47"/>
      <c r="L626" s="53"/>
      <c r="M626" s="112"/>
      <c r="N626" s="2"/>
      <c r="O626" s="164"/>
      <c r="P626" s="10"/>
      <c r="Q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 spans="10:31" x14ac:dyDescent="0.4">
      <c r="J627" s="46"/>
      <c r="K627" s="47"/>
      <c r="L627" s="53"/>
      <c r="M627" s="112"/>
      <c r="N627" s="2"/>
      <c r="O627" s="164"/>
      <c r="P627" s="10"/>
      <c r="Q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 spans="10:31" x14ac:dyDescent="0.4">
      <c r="J628" s="46"/>
      <c r="K628" s="47"/>
      <c r="L628" s="53"/>
      <c r="M628" s="112"/>
      <c r="N628" s="2"/>
      <c r="O628" s="164"/>
      <c r="P628" s="10"/>
      <c r="Q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 spans="10:31" x14ac:dyDescent="0.4">
      <c r="J629" s="46"/>
      <c r="K629" s="47"/>
      <c r="L629" s="53"/>
      <c r="M629" s="112"/>
      <c r="N629" s="2"/>
      <c r="O629" s="164"/>
      <c r="P629" s="10"/>
      <c r="Q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 spans="10:31" x14ac:dyDescent="0.4">
      <c r="J630" s="46"/>
      <c r="K630" s="47"/>
      <c r="L630" s="53"/>
      <c r="M630" s="112"/>
      <c r="N630" s="2"/>
      <c r="O630" s="164"/>
      <c r="P630" s="10"/>
      <c r="Q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 spans="10:31" x14ac:dyDescent="0.4">
      <c r="J631" s="46"/>
      <c r="K631" s="47"/>
      <c r="L631" s="53"/>
      <c r="M631" s="112"/>
      <c r="N631" s="2"/>
      <c r="O631" s="164"/>
      <c r="P631" s="10"/>
      <c r="Q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 spans="10:31" x14ac:dyDescent="0.4">
      <c r="J632" s="46"/>
      <c r="K632" s="47"/>
      <c r="L632" s="53"/>
      <c r="M632" s="112"/>
      <c r="N632" s="2"/>
      <c r="O632" s="164"/>
      <c r="P632" s="10"/>
      <c r="Q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10:31" x14ac:dyDescent="0.4">
      <c r="J633" s="46"/>
      <c r="K633" s="47"/>
      <c r="L633" s="53"/>
      <c r="M633" s="112"/>
      <c r="N633" s="2"/>
      <c r="O633" s="164"/>
      <c r="P633" s="10"/>
      <c r="Q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10:31" x14ac:dyDescent="0.4">
      <c r="J634" s="46"/>
      <c r="K634" s="47"/>
      <c r="L634" s="53"/>
      <c r="M634" s="112"/>
      <c r="N634" s="2"/>
      <c r="O634" s="164"/>
      <c r="P634" s="10"/>
      <c r="Q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 spans="10:31" x14ac:dyDescent="0.4">
      <c r="J635" s="46"/>
      <c r="K635" s="47"/>
      <c r="L635" s="53"/>
      <c r="M635" s="112"/>
      <c r="N635" s="2"/>
      <c r="O635" s="164"/>
      <c r="P635" s="10"/>
      <c r="Q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 spans="10:31" x14ac:dyDescent="0.4">
      <c r="J636" s="46"/>
      <c r="K636" s="47"/>
      <c r="L636" s="53"/>
      <c r="M636" s="112"/>
      <c r="N636" s="2"/>
      <c r="O636" s="164"/>
      <c r="P636" s="10"/>
      <c r="Q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 spans="10:31" x14ac:dyDescent="0.4">
      <c r="J637" s="46"/>
      <c r="K637" s="47"/>
      <c r="L637" s="53"/>
      <c r="M637" s="112"/>
      <c r="N637" s="2"/>
      <c r="O637" s="164"/>
      <c r="P637" s="10"/>
      <c r="Q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 spans="10:31" x14ac:dyDescent="0.4">
      <c r="J638" s="46"/>
      <c r="K638" s="47"/>
      <c r="L638" s="53"/>
      <c r="M638" s="112"/>
      <c r="N638" s="2"/>
      <c r="O638" s="164"/>
      <c r="P638" s="10"/>
      <c r="Q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 spans="10:31" x14ac:dyDescent="0.4">
      <c r="J639" s="46"/>
      <c r="K639" s="47"/>
      <c r="L639" s="53"/>
      <c r="M639" s="112"/>
      <c r="N639" s="2"/>
      <c r="O639" s="164"/>
      <c r="P639" s="10"/>
      <c r="Q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 spans="10:31" x14ac:dyDescent="0.4">
      <c r="J640" s="46"/>
      <c r="K640" s="47"/>
      <c r="L640" s="53"/>
      <c r="M640" s="112"/>
      <c r="N640" s="2"/>
      <c r="O640" s="164"/>
      <c r="P640" s="10"/>
      <c r="Q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 spans="10:31" x14ac:dyDescent="0.4">
      <c r="J641" s="46"/>
      <c r="K641" s="47"/>
      <c r="L641" s="53"/>
      <c r="M641" s="112"/>
      <c r="N641" s="2"/>
      <c r="O641" s="164"/>
      <c r="P641" s="10"/>
      <c r="Q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 spans="10:31" x14ac:dyDescent="0.4">
      <c r="J642" s="46"/>
      <c r="K642" s="47"/>
      <c r="L642" s="53"/>
      <c r="M642" s="112"/>
      <c r="N642" s="2"/>
      <c r="O642" s="164"/>
      <c r="P642" s="10"/>
      <c r="Q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 spans="10:31" x14ac:dyDescent="0.4">
      <c r="J643" s="46"/>
      <c r="K643" s="47"/>
      <c r="L643" s="53"/>
      <c r="M643" s="112"/>
      <c r="N643" s="2"/>
      <c r="O643" s="164"/>
      <c r="P643" s="10"/>
      <c r="Q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 spans="10:31" x14ac:dyDescent="0.4">
      <c r="J644" s="46"/>
      <c r="K644" s="47"/>
      <c r="L644" s="53"/>
      <c r="M644" s="112"/>
      <c r="N644" s="2"/>
      <c r="O644" s="164"/>
      <c r="P644" s="10"/>
      <c r="Q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 spans="10:31" x14ac:dyDescent="0.4">
      <c r="J645" s="46"/>
      <c r="K645" s="47"/>
      <c r="L645" s="53"/>
      <c r="M645" s="112"/>
      <c r="N645" s="2"/>
      <c r="O645" s="164"/>
      <c r="P645" s="10"/>
      <c r="Q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 spans="10:31" x14ac:dyDescent="0.4">
      <c r="J646" s="46"/>
      <c r="K646" s="47"/>
      <c r="L646" s="53"/>
      <c r="M646" s="112"/>
      <c r="N646" s="2"/>
      <c r="O646" s="164"/>
      <c r="P646" s="10"/>
      <c r="Q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 spans="10:31" x14ac:dyDescent="0.4">
      <c r="J647" s="46"/>
      <c r="K647" s="47"/>
      <c r="L647" s="53"/>
      <c r="M647" s="112"/>
      <c r="N647" s="2"/>
      <c r="O647" s="164"/>
      <c r="P647" s="10"/>
      <c r="Q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 spans="10:31" x14ac:dyDescent="0.4">
      <c r="J648" s="46"/>
      <c r="K648" s="47"/>
      <c r="L648" s="53"/>
      <c r="M648" s="112"/>
      <c r="N648" s="2"/>
      <c r="O648" s="164"/>
      <c r="P648" s="10"/>
      <c r="Q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 spans="10:31" x14ac:dyDescent="0.4">
      <c r="J649" s="46"/>
      <c r="K649" s="47"/>
      <c r="L649" s="53"/>
      <c r="M649" s="112"/>
      <c r="N649" s="2"/>
      <c r="O649" s="164"/>
      <c r="P649" s="10"/>
      <c r="Q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 spans="10:31" x14ac:dyDescent="0.4">
      <c r="J650" s="46"/>
      <c r="K650" s="47"/>
      <c r="L650" s="53"/>
      <c r="M650" s="112"/>
      <c r="N650" s="2"/>
      <c r="O650" s="164"/>
      <c r="P650" s="10"/>
      <c r="Q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 spans="10:31" x14ac:dyDescent="0.4">
      <c r="J651" s="46"/>
      <c r="K651" s="47"/>
      <c r="L651" s="53"/>
      <c r="M651" s="112"/>
      <c r="N651" s="2"/>
      <c r="O651" s="164"/>
      <c r="P651" s="10"/>
      <c r="Q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 spans="10:31" x14ac:dyDescent="0.4">
      <c r="J652" s="46"/>
      <c r="K652" s="47"/>
      <c r="L652" s="53"/>
      <c r="M652" s="112"/>
      <c r="N652" s="2"/>
      <c r="O652" s="164"/>
      <c r="P652" s="10"/>
      <c r="Q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 spans="10:31" x14ac:dyDescent="0.4">
      <c r="J653" s="46"/>
      <c r="K653" s="47"/>
      <c r="L653" s="53"/>
      <c r="M653" s="112"/>
      <c r="N653" s="2"/>
      <c r="O653" s="164"/>
      <c r="P653" s="10"/>
      <c r="Q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 spans="10:31" x14ac:dyDescent="0.4">
      <c r="J654" s="46"/>
      <c r="K654" s="47"/>
      <c r="L654" s="53"/>
      <c r="M654" s="112"/>
      <c r="N654" s="2"/>
      <c r="O654" s="164"/>
      <c r="P654" s="10"/>
      <c r="Q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 spans="10:31" x14ac:dyDescent="0.4">
      <c r="J655" s="46"/>
      <c r="K655" s="47"/>
      <c r="L655" s="53"/>
      <c r="M655" s="112"/>
      <c r="N655" s="2"/>
      <c r="O655" s="164"/>
      <c r="P655" s="10"/>
      <c r="Q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 spans="10:31" x14ac:dyDescent="0.4">
      <c r="J656" s="46"/>
      <c r="K656" s="47"/>
      <c r="L656" s="53"/>
      <c r="M656" s="112"/>
      <c r="N656" s="2"/>
      <c r="O656" s="164"/>
      <c r="P656" s="10"/>
      <c r="Q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 spans="10:31" x14ac:dyDescent="0.4">
      <c r="J657" s="46"/>
      <c r="K657" s="47"/>
      <c r="L657" s="53"/>
      <c r="M657" s="112"/>
      <c r="N657" s="2"/>
      <c r="O657" s="164"/>
      <c r="P657" s="10"/>
      <c r="Q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 spans="10:31" x14ac:dyDescent="0.4">
      <c r="J658" s="46"/>
      <c r="K658" s="47"/>
      <c r="L658" s="53"/>
      <c r="M658" s="112"/>
      <c r="N658" s="2"/>
      <c r="O658" s="164"/>
      <c r="P658" s="10"/>
      <c r="Q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 spans="10:31" x14ac:dyDescent="0.4">
      <c r="J659" s="46"/>
      <c r="K659" s="47"/>
      <c r="L659" s="53"/>
      <c r="M659" s="112"/>
      <c r="N659" s="2"/>
      <c r="O659" s="164"/>
      <c r="P659" s="10"/>
      <c r="Q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 spans="10:31" x14ac:dyDescent="0.4">
      <c r="J660" s="46"/>
      <c r="K660" s="47"/>
      <c r="L660" s="53"/>
      <c r="M660" s="112"/>
      <c r="N660" s="2"/>
      <c r="O660" s="164"/>
      <c r="P660" s="10"/>
      <c r="Q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 spans="10:31" x14ac:dyDescent="0.4">
      <c r="J661" s="46"/>
      <c r="K661" s="47"/>
      <c r="L661" s="53"/>
      <c r="M661" s="112"/>
      <c r="N661" s="2"/>
      <c r="O661" s="164"/>
      <c r="P661" s="10"/>
      <c r="Q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 spans="10:31" x14ac:dyDescent="0.4">
      <c r="J662" s="46"/>
      <c r="K662" s="47"/>
      <c r="L662" s="53"/>
      <c r="M662" s="112"/>
      <c r="N662" s="2"/>
      <c r="O662" s="164"/>
      <c r="P662" s="10"/>
      <c r="Q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 spans="10:31" x14ac:dyDescent="0.4">
      <c r="J663" s="46"/>
      <c r="K663" s="47"/>
      <c r="L663" s="53"/>
      <c r="M663" s="112"/>
      <c r="N663" s="2"/>
      <c r="O663" s="164"/>
      <c r="P663" s="10"/>
      <c r="Q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 spans="10:31" x14ac:dyDescent="0.4">
      <c r="J664" s="46"/>
      <c r="K664" s="47"/>
      <c r="L664" s="53"/>
      <c r="M664" s="112"/>
      <c r="N664" s="2"/>
      <c r="O664" s="164"/>
      <c r="P664" s="10"/>
      <c r="Q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 spans="10:31" x14ac:dyDescent="0.4">
      <c r="J665" s="46"/>
      <c r="K665" s="47"/>
      <c r="L665" s="53"/>
      <c r="M665" s="112"/>
      <c r="N665" s="2"/>
      <c r="O665" s="164"/>
      <c r="P665" s="10"/>
      <c r="Q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 spans="10:31" x14ac:dyDescent="0.4">
      <c r="J666" s="46"/>
      <c r="K666" s="47"/>
      <c r="L666" s="53"/>
      <c r="M666" s="112"/>
      <c r="N666" s="2"/>
      <c r="O666" s="164"/>
      <c r="P666" s="10"/>
      <c r="Q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 spans="10:31" x14ac:dyDescent="0.4">
      <c r="J667" s="46"/>
      <c r="K667" s="47"/>
      <c r="L667" s="53"/>
      <c r="M667" s="112"/>
      <c r="N667" s="2"/>
      <c r="O667" s="164"/>
      <c r="P667" s="10"/>
      <c r="Q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 spans="10:31" x14ac:dyDescent="0.4">
      <c r="J668" s="46"/>
      <c r="K668" s="47"/>
      <c r="L668" s="53"/>
      <c r="M668" s="112"/>
      <c r="N668" s="2"/>
      <c r="O668" s="164"/>
      <c r="P668" s="10"/>
      <c r="Q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 spans="10:31" x14ac:dyDescent="0.4">
      <c r="J669" s="46"/>
      <c r="K669" s="47"/>
      <c r="L669" s="53"/>
      <c r="M669" s="112"/>
      <c r="N669" s="2"/>
      <c r="O669" s="164"/>
      <c r="P669" s="10"/>
      <c r="Q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 spans="10:31" x14ac:dyDescent="0.4">
      <c r="J670" s="46"/>
      <c r="K670" s="47"/>
      <c r="L670" s="53"/>
      <c r="M670" s="112"/>
      <c r="N670" s="2"/>
      <c r="O670" s="164"/>
      <c r="P670" s="10"/>
      <c r="Q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 spans="10:31" x14ac:dyDescent="0.4">
      <c r="J671" s="46"/>
      <c r="K671" s="47"/>
      <c r="L671" s="53"/>
      <c r="M671" s="112"/>
      <c r="N671" s="2"/>
      <c r="O671" s="164"/>
      <c r="P671" s="10"/>
      <c r="Q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 spans="10:31" x14ac:dyDescent="0.4">
      <c r="J672" s="46"/>
      <c r="K672" s="47"/>
      <c r="L672" s="53"/>
      <c r="M672" s="112"/>
      <c r="N672" s="2"/>
      <c r="O672" s="164"/>
      <c r="P672" s="10"/>
      <c r="Q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 spans="10:31" x14ac:dyDescent="0.4">
      <c r="J673" s="46"/>
      <c r="K673" s="47"/>
      <c r="L673" s="53"/>
      <c r="M673" s="112"/>
      <c r="N673" s="2"/>
      <c r="O673" s="164"/>
      <c r="P673" s="10"/>
      <c r="Q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 spans="10:31" x14ac:dyDescent="0.4">
      <c r="J674" s="46"/>
      <c r="K674" s="47"/>
      <c r="L674" s="53"/>
      <c r="M674" s="112"/>
      <c r="N674" s="2"/>
      <c r="O674" s="164"/>
      <c r="P674" s="10"/>
      <c r="Q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 spans="10:31" x14ac:dyDescent="0.4">
      <c r="J675" s="46"/>
      <c r="K675" s="47"/>
      <c r="L675" s="53"/>
      <c r="M675" s="112"/>
      <c r="N675" s="2"/>
      <c r="O675" s="164"/>
      <c r="P675" s="10"/>
      <c r="Q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 spans="10:31" x14ac:dyDescent="0.4">
      <c r="J676" s="46"/>
      <c r="K676" s="47"/>
      <c r="L676" s="53"/>
      <c r="M676" s="112"/>
      <c r="N676" s="2"/>
      <c r="O676" s="164"/>
      <c r="P676" s="10"/>
      <c r="Q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 spans="10:31" x14ac:dyDescent="0.4">
      <c r="J677" s="46"/>
      <c r="K677" s="47"/>
      <c r="L677" s="53"/>
      <c r="M677" s="112"/>
      <c r="N677" s="2"/>
      <c r="O677" s="164"/>
      <c r="P677" s="10"/>
      <c r="Q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 spans="10:31" x14ac:dyDescent="0.4">
      <c r="J678" s="46"/>
      <c r="K678" s="47"/>
      <c r="L678" s="53"/>
      <c r="M678" s="112"/>
      <c r="N678" s="2"/>
      <c r="O678" s="164"/>
      <c r="P678" s="10"/>
      <c r="Q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 spans="10:31" x14ac:dyDescent="0.4">
      <c r="J679" s="46"/>
      <c r="K679" s="47"/>
      <c r="L679" s="53"/>
      <c r="M679" s="112"/>
      <c r="N679" s="2"/>
      <c r="O679" s="164"/>
      <c r="P679" s="10"/>
      <c r="Q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 spans="10:31" x14ac:dyDescent="0.4">
      <c r="J680" s="46"/>
      <c r="K680" s="47"/>
      <c r="L680" s="53"/>
      <c r="M680" s="112"/>
      <c r="N680" s="2"/>
      <c r="O680" s="164"/>
      <c r="P680" s="10"/>
      <c r="Q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 spans="10:31" x14ac:dyDescent="0.4">
      <c r="J681" s="46"/>
      <c r="K681" s="47"/>
      <c r="L681" s="53"/>
      <c r="M681" s="112"/>
      <c r="N681" s="2"/>
      <c r="O681" s="164"/>
      <c r="P681" s="10"/>
      <c r="Q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 spans="10:31" x14ac:dyDescent="0.4">
      <c r="J682" s="46"/>
      <c r="K682" s="47"/>
      <c r="L682" s="53"/>
      <c r="M682" s="112"/>
      <c r="N682" s="2"/>
      <c r="O682" s="164"/>
      <c r="P682" s="10"/>
      <c r="Q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 spans="10:31" x14ac:dyDescent="0.4">
      <c r="J683" s="46"/>
      <c r="K683" s="47"/>
      <c r="L683" s="53"/>
      <c r="M683" s="112"/>
      <c r="N683" s="2"/>
      <c r="O683" s="164"/>
      <c r="P683" s="10"/>
      <c r="Q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 spans="10:31" x14ac:dyDescent="0.4">
      <c r="J684" s="46"/>
      <c r="K684" s="47"/>
      <c r="L684" s="53"/>
      <c r="M684" s="112"/>
      <c r="N684" s="2"/>
      <c r="O684" s="164"/>
      <c r="P684" s="10"/>
      <c r="Q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 spans="10:31" x14ac:dyDescent="0.4">
      <c r="J685" s="46"/>
      <c r="K685" s="47"/>
      <c r="L685" s="53"/>
      <c r="M685" s="112"/>
      <c r="N685" s="2"/>
      <c r="O685" s="164"/>
      <c r="P685" s="10"/>
      <c r="Q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 spans="10:31" x14ac:dyDescent="0.4">
      <c r="J686" s="46"/>
      <c r="K686" s="47"/>
      <c r="L686" s="53"/>
      <c r="M686" s="112"/>
      <c r="N686" s="2"/>
      <c r="O686" s="164"/>
      <c r="P686" s="10"/>
      <c r="Q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 spans="10:31" x14ac:dyDescent="0.4">
      <c r="J687" s="46"/>
      <c r="K687" s="47"/>
      <c r="L687" s="53"/>
      <c r="M687" s="112"/>
      <c r="N687" s="2"/>
      <c r="O687" s="164"/>
      <c r="P687" s="10"/>
      <c r="Q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 spans="10:31" x14ac:dyDescent="0.4">
      <c r="J688" s="46"/>
      <c r="K688" s="47"/>
      <c r="L688" s="53"/>
      <c r="M688" s="112"/>
      <c r="N688" s="2"/>
      <c r="O688" s="164"/>
      <c r="P688" s="10"/>
      <c r="Q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 spans="10:31" x14ac:dyDescent="0.4">
      <c r="J689" s="46"/>
      <c r="K689" s="47"/>
      <c r="L689" s="53"/>
      <c r="M689" s="112"/>
      <c r="N689" s="2"/>
      <c r="O689" s="164"/>
      <c r="P689" s="10"/>
      <c r="Q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 spans="10:31" x14ac:dyDescent="0.4">
      <c r="J690" s="46"/>
      <c r="K690" s="47"/>
      <c r="L690" s="53"/>
      <c r="M690" s="112"/>
      <c r="N690" s="2"/>
      <c r="O690" s="164"/>
      <c r="P690" s="10"/>
      <c r="Q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 spans="10:31" x14ac:dyDescent="0.4">
      <c r="J691" s="46"/>
      <c r="K691" s="47"/>
      <c r="L691" s="53"/>
      <c r="M691" s="112"/>
      <c r="N691" s="2"/>
      <c r="O691" s="164"/>
      <c r="P691" s="10"/>
      <c r="Q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 spans="10:31" x14ac:dyDescent="0.4">
      <c r="J692" s="46"/>
      <c r="K692" s="47"/>
      <c r="L692" s="53"/>
      <c r="M692" s="112"/>
      <c r="N692" s="2"/>
      <c r="O692" s="164"/>
      <c r="P692" s="10"/>
      <c r="Q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 spans="10:31" x14ac:dyDescent="0.4">
      <c r="J693" s="46"/>
      <c r="K693" s="47"/>
      <c r="L693" s="53"/>
      <c r="M693" s="112"/>
      <c r="N693" s="2"/>
      <c r="O693" s="164"/>
      <c r="P693" s="10"/>
      <c r="Q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 spans="10:31" x14ac:dyDescent="0.4">
      <c r="J694" s="46"/>
      <c r="K694" s="47"/>
      <c r="L694" s="53"/>
      <c r="M694" s="112"/>
      <c r="N694" s="2"/>
      <c r="O694" s="164"/>
      <c r="P694" s="10"/>
      <c r="Q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 spans="10:31" x14ac:dyDescent="0.4">
      <c r="J695" s="46"/>
      <c r="K695" s="47"/>
      <c r="L695" s="53"/>
      <c r="M695" s="112"/>
      <c r="N695" s="2"/>
      <c r="O695" s="164"/>
      <c r="P695" s="10"/>
      <c r="Q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 spans="10:31" x14ac:dyDescent="0.4">
      <c r="J696" s="46"/>
      <c r="K696" s="47"/>
      <c r="L696" s="53"/>
      <c r="M696" s="112"/>
      <c r="N696" s="2"/>
      <c r="O696" s="164"/>
      <c r="P696" s="10"/>
      <c r="Q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 spans="10:31" x14ac:dyDescent="0.4">
      <c r="J697" s="46"/>
      <c r="K697" s="47"/>
      <c r="L697" s="53"/>
      <c r="M697" s="112"/>
      <c r="N697" s="2"/>
      <c r="O697" s="164"/>
      <c r="P697" s="10"/>
      <c r="Q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 spans="10:31" x14ac:dyDescent="0.4">
      <c r="J698" s="46"/>
      <c r="K698" s="47"/>
      <c r="L698" s="53"/>
      <c r="M698" s="112"/>
      <c r="N698" s="2"/>
      <c r="O698" s="164"/>
      <c r="P698" s="10"/>
      <c r="Q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 spans="10:31" x14ac:dyDescent="0.4">
      <c r="J699" s="46"/>
      <c r="K699" s="47"/>
      <c r="L699" s="53"/>
      <c r="M699" s="112"/>
      <c r="N699" s="2"/>
      <c r="O699" s="164"/>
      <c r="P699" s="10"/>
      <c r="Q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 spans="10:31" x14ac:dyDescent="0.4">
      <c r="J700" s="46"/>
      <c r="K700" s="47"/>
      <c r="L700" s="53"/>
      <c r="M700" s="112"/>
      <c r="N700" s="2"/>
      <c r="O700" s="164"/>
      <c r="P700" s="10"/>
      <c r="Q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 spans="10:31" x14ac:dyDescent="0.4">
      <c r="J701" s="46"/>
      <c r="K701" s="47"/>
      <c r="L701" s="53"/>
      <c r="M701" s="112"/>
      <c r="N701" s="2"/>
      <c r="O701" s="164"/>
      <c r="P701" s="10"/>
      <c r="Q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 spans="10:31" x14ac:dyDescent="0.4">
      <c r="J702" s="46"/>
      <c r="K702" s="47"/>
      <c r="L702" s="53"/>
      <c r="M702" s="112"/>
      <c r="N702" s="2"/>
      <c r="O702" s="164"/>
      <c r="P702" s="10"/>
      <c r="Q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 spans="10:31" x14ac:dyDescent="0.4">
      <c r="J703" s="46"/>
      <c r="K703" s="47"/>
      <c r="L703" s="53"/>
      <c r="M703" s="112"/>
      <c r="N703" s="2"/>
      <c r="O703" s="164"/>
      <c r="P703" s="10"/>
      <c r="Q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 spans="10:31" x14ac:dyDescent="0.4">
      <c r="J704" s="46"/>
      <c r="K704" s="47"/>
      <c r="L704" s="53"/>
      <c r="M704" s="112"/>
      <c r="N704" s="2"/>
      <c r="O704" s="164"/>
      <c r="P704" s="10"/>
      <c r="Q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 spans="10:31" x14ac:dyDescent="0.4">
      <c r="J705" s="46"/>
      <c r="K705" s="47"/>
      <c r="L705" s="53"/>
      <c r="M705" s="112"/>
      <c r="N705" s="2"/>
      <c r="O705" s="164"/>
      <c r="P705" s="10"/>
      <c r="Q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 spans="10:31" x14ac:dyDescent="0.4">
      <c r="J706" s="46"/>
      <c r="K706" s="47"/>
      <c r="L706" s="53"/>
      <c r="M706" s="112"/>
      <c r="N706" s="2"/>
      <c r="O706" s="164"/>
      <c r="P706" s="10"/>
      <c r="Q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 spans="10:31" x14ac:dyDescent="0.4">
      <c r="J707" s="46"/>
      <c r="K707" s="47"/>
      <c r="L707" s="53"/>
      <c r="M707" s="112"/>
      <c r="N707" s="2"/>
      <c r="O707" s="164"/>
      <c r="P707" s="10"/>
      <c r="Q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 spans="10:31" x14ac:dyDescent="0.4">
      <c r="J708" s="46"/>
      <c r="K708" s="47"/>
      <c r="L708" s="53"/>
      <c r="M708" s="112"/>
      <c r="N708" s="2"/>
      <c r="O708" s="164"/>
      <c r="P708" s="10"/>
      <c r="Q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 spans="10:31" x14ac:dyDescent="0.4">
      <c r="J709" s="46"/>
      <c r="K709" s="47"/>
      <c r="L709" s="53"/>
      <c r="M709" s="112"/>
      <c r="N709" s="2"/>
      <c r="O709" s="164"/>
      <c r="P709" s="10"/>
      <c r="Q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 spans="10:31" x14ac:dyDescent="0.4">
      <c r="J710" s="46"/>
      <c r="K710" s="47"/>
      <c r="L710" s="53"/>
      <c r="M710" s="112"/>
      <c r="N710" s="2"/>
      <c r="O710" s="164"/>
      <c r="P710" s="10"/>
      <c r="Q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 spans="10:31" x14ac:dyDescent="0.4">
      <c r="J711" s="46"/>
      <c r="K711" s="47"/>
      <c r="L711" s="53"/>
      <c r="M711" s="112"/>
      <c r="N711" s="2"/>
      <c r="O711" s="164"/>
      <c r="P711" s="10"/>
      <c r="Q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 spans="10:31" x14ac:dyDescent="0.4">
      <c r="J712" s="46"/>
      <c r="K712" s="47"/>
      <c r="L712" s="53"/>
      <c r="M712" s="112"/>
      <c r="N712" s="2"/>
      <c r="O712" s="164"/>
      <c r="P712" s="10"/>
      <c r="Q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 spans="10:31" x14ac:dyDescent="0.4">
      <c r="J713" s="46"/>
      <c r="K713" s="47"/>
      <c r="L713" s="53"/>
      <c r="M713" s="112"/>
      <c r="N713" s="2"/>
      <c r="O713" s="164"/>
      <c r="P713" s="10"/>
      <c r="Q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 spans="10:31" x14ac:dyDescent="0.4">
      <c r="J714" s="46"/>
      <c r="K714" s="47"/>
      <c r="L714" s="53"/>
      <c r="M714" s="112"/>
      <c r="N714" s="2"/>
      <c r="O714" s="164"/>
      <c r="P714" s="10"/>
      <c r="Q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 spans="10:31" x14ac:dyDescent="0.4">
      <c r="J715" s="46"/>
      <c r="K715" s="47"/>
      <c r="L715" s="53"/>
      <c r="M715" s="112"/>
      <c r="N715" s="2"/>
      <c r="O715" s="164"/>
      <c r="P715" s="10"/>
      <c r="Q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 spans="10:31" x14ac:dyDescent="0.4">
      <c r="J716" s="46"/>
      <c r="K716" s="47"/>
      <c r="L716" s="53"/>
      <c r="M716" s="112"/>
      <c r="N716" s="2"/>
      <c r="O716" s="164"/>
      <c r="P716" s="10"/>
      <c r="Q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 spans="10:31" x14ac:dyDescent="0.4">
      <c r="J717" s="46"/>
      <c r="K717" s="47"/>
      <c r="L717" s="53"/>
      <c r="M717" s="112"/>
      <c r="N717" s="2"/>
      <c r="O717" s="164"/>
      <c r="P717" s="10"/>
      <c r="Q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 spans="10:31" x14ac:dyDescent="0.4">
      <c r="J718" s="46"/>
      <c r="K718" s="47"/>
      <c r="L718" s="53"/>
      <c r="M718" s="112"/>
      <c r="N718" s="2"/>
      <c r="O718" s="164"/>
      <c r="P718" s="10"/>
      <c r="Q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 spans="10:31" x14ac:dyDescent="0.4">
      <c r="J719" s="46"/>
      <c r="K719" s="47"/>
      <c r="L719" s="53"/>
      <c r="M719" s="112"/>
      <c r="N719" s="2"/>
      <c r="O719" s="164"/>
      <c r="P719" s="10"/>
      <c r="Q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 spans="10:31" x14ac:dyDescent="0.4">
      <c r="J720" s="46"/>
      <c r="K720" s="47"/>
      <c r="L720" s="53"/>
      <c r="M720" s="112"/>
      <c r="N720" s="2"/>
      <c r="O720" s="164"/>
      <c r="P720" s="10"/>
      <c r="Q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 spans="10:31" x14ac:dyDescent="0.4">
      <c r="J721" s="46"/>
      <c r="K721" s="47"/>
      <c r="L721" s="53"/>
      <c r="M721" s="112"/>
      <c r="N721" s="2"/>
      <c r="O721" s="164"/>
      <c r="P721" s="10"/>
      <c r="Q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 spans="10:31" x14ac:dyDescent="0.4">
      <c r="J722" s="46"/>
      <c r="K722" s="47"/>
      <c r="L722" s="53"/>
      <c r="M722" s="112"/>
      <c r="N722" s="2"/>
      <c r="O722" s="164"/>
      <c r="P722" s="10"/>
      <c r="Q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 spans="10:31" x14ac:dyDescent="0.4">
      <c r="J723" s="46"/>
      <c r="K723" s="47"/>
      <c r="L723" s="53"/>
      <c r="M723" s="112"/>
      <c r="N723" s="2"/>
      <c r="O723" s="164"/>
      <c r="P723" s="10"/>
      <c r="Q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 spans="10:31" x14ac:dyDescent="0.4">
      <c r="J724" s="46"/>
      <c r="K724" s="47"/>
      <c r="L724" s="53"/>
      <c r="M724" s="112"/>
      <c r="N724" s="2"/>
      <c r="O724" s="164"/>
      <c r="P724" s="10"/>
      <c r="Q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 spans="10:31" x14ac:dyDescent="0.4">
      <c r="J725" s="46"/>
      <c r="K725" s="47"/>
      <c r="L725" s="53"/>
      <c r="M725" s="112"/>
      <c r="N725" s="2"/>
      <c r="O725" s="164"/>
      <c r="P725" s="10"/>
      <c r="Q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 spans="10:31" x14ac:dyDescent="0.4">
      <c r="J726" s="46"/>
      <c r="K726" s="47"/>
      <c r="L726" s="53"/>
      <c r="M726" s="112"/>
      <c r="N726" s="2"/>
      <c r="O726" s="164"/>
      <c r="P726" s="10"/>
      <c r="Q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 spans="10:31" x14ac:dyDescent="0.4">
      <c r="J727" s="46"/>
      <c r="K727" s="47"/>
      <c r="L727" s="53"/>
      <c r="M727" s="112"/>
      <c r="N727" s="2"/>
      <c r="O727" s="164"/>
      <c r="P727" s="10"/>
      <c r="Q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 spans="10:31" x14ac:dyDescent="0.4">
      <c r="J728" s="46"/>
      <c r="K728" s="47"/>
      <c r="L728" s="53"/>
      <c r="M728" s="112"/>
      <c r="N728" s="2"/>
      <c r="O728" s="164"/>
      <c r="P728" s="10"/>
      <c r="Q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 spans="10:31" x14ac:dyDescent="0.4">
      <c r="J729" s="46"/>
      <c r="K729" s="47"/>
      <c r="L729" s="53"/>
      <c r="M729" s="112"/>
      <c r="N729" s="2"/>
      <c r="O729" s="164"/>
      <c r="P729" s="10"/>
      <c r="Q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 spans="10:31" x14ac:dyDescent="0.4">
      <c r="J730" s="46"/>
      <c r="K730" s="47"/>
      <c r="L730" s="53"/>
      <c r="M730" s="112"/>
      <c r="N730" s="2"/>
      <c r="O730" s="164"/>
      <c r="P730" s="10"/>
      <c r="Q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 spans="10:31" x14ac:dyDescent="0.4">
      <c r="J731" s="46"/>
      <c r="K731" s="47"/>
      <c r="L731" s="53"/>
      <c r="M731" s="112"/>
      <c r="N731" s="2"/>
      <c r="O731" s="164"/>
      <c r="P731" s="10"/>
      <c r="Q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 spans="10:31" x14ac:dyDescent="0.4">
      <c r="J732" s="46"/>
      <c r="K732" s="47"/>
      <c r="L732" s="53"/>
      <c r="M732" s="112"/>
      <c r="N732" s="2"/>
      <c r="O732" s="164"/>
      <c r="P732" s="10"/>
      <c r="Q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 spans="10:31" x14ac:dyDescent="0.4">
      <c r="J733" s="46"/>
      <c r="K733" s="47"/>
      <c r="L733" s="53"/>
      <c r="M733" s="112"/>
      <c r="N733" s="2"/>
      <c r="O733" s="164"/>
      <c r="P733" s="10"/>
      <c r="Q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 spans="10:31" x14ac:dyDescent="0.4">
      <c r="J734" s="46"/>
      <c r="K734" s="47"/>
      <c r="L734" s="53"/>
      <c r="M734" s="112"/>
      <c r="N734" s="2"/>
      <c r="O734" s="164"/>
      <c r="P734" s="10"/>
      <c r="Q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 spans="10:31" x14ac:dyDescent="0.4">
      <c r="J735" s="46"/>
      <c r="K735" s="47"/>
      <c r="L735" s="53"/>
      <c r="M735" s="112"/>
      <c r="N735" s="2"/>
      <c r="O735" s="164"/>
      <c r="P735" s="10"/>
      <c r="Q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 spans="10:31" x14ac:dyDescent="0.4">
      <c r="J736" s="46"/>
      <c r="K736" s="47"/>
      <c r="L736" s="53"/>
      <c r="M736" s="112"/>
      <c r="N736" s="2"/>
      <c r="O736" s="164"/>
      <c r="P736" s="10"/>
      <c r="Q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 spans="10:31" x14ac:dyDescent="0.4">
      <c r="J737" s="46"/>
      <c r="K737" s="47"/>
      <c r="L737" s="53"/>
      <c r="M737" s="112"/>
      <c r="N737" s="2"/>
      <c r="O737" s="164"/>
      <c r="P737" s="10"/>
      <c r="Q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 spans="10:31" x14ac:dyDescent="0.4">
      <c r="J738" s="46"/>
      <c r="K738" s="47"/>
      <c r="L738" s="53"/>
      <c r="M738" s="112"/>
      <c r="N738" s="2"/>
      <c r="O738" s="164"/>
      <c r="P738" s="10"/>
      <c r="Q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 spans="10:31" x14ac:dyDescent="0.4">
      <c r="J739" s="46"/>
      <c r="K739" s="47"/>
      <c r="L739" s="53"/>
      <c r="M739" s="112"/>
      <c r="N739" s="2"/>
      <c r="O739" s="164"/>
      <c r="P739" s="10"/>
      <c r="Q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 spans="10:31" x14ac:dyDescent="0.4">
      <c r="J740" s="46"/>
      <c r="K740" s="47"/>
      <c r="L740" s="53"/>
      <c r="M740" s="112"/>
      <c r="N740" s="2"/>
      <c r="O740" s="164"/>
      <c r="P740" s="10"/>
      <c r="Q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 spans="10:31" x14ac:dyDescent="0.4">
      <c r="J741" s="46"/>
      <c r="K741" s="47"/>
      <c r="L741" s="53"/>
      <c r="M741" s="112"/>
      <c r="N741" s="2"/>
      <c r="O741" s="164"/>
      <c r="P741" s="10"/>
      <c r="Q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 spans="10:31" x14ac:dyDescent="0.4">
      <c r="J742" s="46"/>
      <c r="K742" s="47"/>
      <c r="L742" s="53"/>
      <c r="M742" s="112"/>
      <c r="N742" s="2"/>
      <c r="O742" s="164"/>
      <c r="P742" s="10"/>
      <c r="Q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 spans="10:31" x14ac:dyDescent="0.4">
      <c r="J743" s="46"/>
      <c r="K743" s="47"/>
      <c r="L743" s="53"/>
      <c r="M743" s="112"/>
      <c r="N743" s="2"/>
      <c r="O743" s="164"/>
      <c r="P743" s="10"/>
      <c r="Q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 spans="10:31" x14ac:dyDescent="0.4">
      <c r="J744" s="46"/>
      <c r="K744" s="47"/>
      <c r="L744" s="53"/>
      <c r="M744" s="112"/>
      <c r="N744" s="2"/>
      <c r="O744" s="164"/>
      <c r="P744" s="10"/>
      <c r="Q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 spans="10:31" x14ac:dyDescent="0.4">
      <c r="J745" s="46"/>
      <c r="K745" s="47"/>
      <c r="L745" s="53"/>
      <c r="M745" s="112"/>
      <c r="N745" s="2"/>
      <c r="O745" s="164"/>
      <c r="P745" s="10"/>
      <c r="Q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 spans="10:31" x14ac:dyDescent="0.4">
      <c r="J746" s="46"/>
      <c r="K746" s="47"/>
      <c r="L746" s="53"/>
      <c r="M746" s="112"/>
      <c r="N746" s="2"/>
      <c r="O746" s="164"/>
      <c r="P746" s="10"/>
      <c r="Q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 spans="10:31" x14ac:dyDescent="0.4">
      <c r="J747" s="46"/>
      <c r="K747" s="47"/>
      <c r="L747" s="53"/>
      <c r="M747" s="112"/>
      <c r="N747" s="2"/>
      <c r="O747" s="164"/>
      <c r="P747" s="10"/>
      <c r="Q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 spans="10:31" x14ac:dyDescent="0.4">
      <c r="J748" s="46"/>
      <c r="K748" s="47"/>
      <c r="L748" s="53"/>
      <c r="M748" s="112"/>
      <c r="N748" s="2"/>
      <c r="O748" s="164"/>
      <c r="P748" s="10"/>
      <c r="Q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 spans="10:31" x14ac:dyDescent="0.4">
      <c r="J749" s="46"/>
      <c r="K749" s="47"/>
      <c r="L749" s="53"/>
      <c r="M749" s="112"/>
      <c r="N749" s="2"/>
      <c r="O749" s="164"/>
      <c r="P749" s="10"/>
      <c r="Q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 spans="10:31" x14ac:dyDescent="0.4">
      <c r="J750" s="46"/>
      <c r="K750" s="47"/>
      <c r="L750" s="53"/>
      <c r="M750" s="112"/>
      <c r="N750" s="2"/>
      <c r="O750" s="164"/>
      <c r="P750" s="10"/>
      <c r="Q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 spans="10:31" x14ac:dyDescent="0.4">
      <c r="J751" s="46"/>
      <c r="K751" s="47"/>
      <c r="L751" s="53"/>
      <c r="M751" s="112"/>
      <c r="N751" s="2"/>
      <c r="O751" s="164"/>
      <c r="P751" s="10"/>
      <c r="Q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 spans="10:31" x14ac:dyDescent="0.4">
      <c r="J752" s="46"/>
      <c r="K752" s="47"/>
      <c r="L752" s="53"/>
      <c r="M752" s="112"/>
      <c r="N752" s="2"/>
      <c r="O752" s="164"/>
      <c r="P752" s="10"/>
      <c r="Q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 spans="10:31" x14ac:dyDescent="0.4">
      <c r="J753" s="46"/>
      <c r="K753" s="47"/>
      <c r="L753" s="53"/>
      <c r="M753" s="112"/>
      <c r="N753" s="2"/>
      <c r="O753" s="164"/>
      <c r="P753" s="10"/>
      <c r="Q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 spans="10:31" x14ac:dyDescent="0.4">
      <c r="J754" s="46"/>
      <c r="K754" s="47"/>
      <c r="L754" s="53"/>
      <c r="M754" s="112"/>
      <c r="N754" s="2"/>
      <c r="O754" s="164"/>
      <c r="P754" s="10"/>
      <c r="Q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 spans="10:31" x14ac:dyDescent="0.4">
      <c r="J755" s="46"/>
      <c r="K755" s="47"/>
      <c r="L755" s="53"/>
      <c r="M755" s="112"/>
      <c r="N755" s="2"/>
      <c r="O755" s="164"/>
      <c r="P755" s="10"/>
      <c r="Q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 spans="10:31" x14ac:dyDescent="0.4">
      <c r="J756" s="46"/>
      <c r="K756" s="47"/>
      <c r="L756" s="53"/>
      <c r="M756" s="112"/>
      <c r="N756" s="2"/>
      <c r="O756" s="164"/>
      <c r="P756" s="10"/>
      <c r="Q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 spans="10:31" x14ac:dyDescent="0.4">
      <c r="J757" s="46"/>
      <c r="K757" s="47"/>
      <c r="L757" s="53"/>
      <c r="M757" s="112"/>
      <c r="N757" s="2"/>
      <c r="O757" s="164"/>
      <c r="P757" s="10"/>
      <c r="Q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 spans="10:31" x14ac:dyDescent="0.4">
      <c r="J758" s="46"/>
      <c r="K758" s="47"/>
      <c r="L758" s="53"/>
      <c r="M758" s="112"/>
      <c r="N758" s="2"/>
      <c r="O758" s="164"/>
      <c r="P758" s="10"/>
      <c r="Q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 spans="10:31" x14ac:dyDescent="0.4">
      <c r="J759" s="46"/>
      <c r="K759" s="47"/>
      <c r="L759" s="53"/>
      <c r="M759" s="112"/>
      <c r="N759" s="2"/>
      <c r="O759" s="164"/>
      <c r="P759" s="10"/>
      <c r="Q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 spans="10:31" x14ac:dyDescent="0.4">
      <c r="J760" s="46"/>
      <c r="K760" s="47"/>
      <c r="L760" s="53"/>
      <c r="M760" s="112"/>
      <c r="N760" s="2"/>
      <c r="O760" s="164"/>
      <c r="P760" s="10"/>
      <c r="Q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 spans="10:31" x14ac:dyDescent="0.4">
      <c r="J761" s="46"/>
      <c r="K761" s="47"/>
      <c r="L761" s="53"/>
      <c r="M761" s="112"/>
      <c r="N761" s="2"/>
      <c r="O761" s="164"/>
      <c r="P761" s="10"/>
      <c r="Q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 spans="10:31" x14ac:dyDescent="0.4">
      <c r="J762" s="46"/>
      <c r="K762" s="47"/>
      <c r="L762" s="53"/>
      <c r="M762" s="112"/>
      <c r="N762" s="2"/>
      <c r="O762" s="164"/>
      <c r="P762" s="10"/>
      <c r="Q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 spans="10:31" x14ac:dyDescent="0.4">
      <c r="J763" s="46"/>
      <c r="K763" s="47"/>
      <c r="L763" s="53"/>
      <c r="M763" s="112"/>
      <c r="N763" s="2"/>
      <c r="O763" s="164"/>
      <c r="P763" s="10"/>
      <c r="Q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 spans="10:31" x14ac:dyDescent="0.4">
      <c r="J764" s="46"/>
      <c r="K764" s="47"/>
      <c r="L764" s="53"/>
      <c r="M764" s="112"/>
      <c r="N764" s="2"/>
      <c r="O764" s="164"/>
      <c r="P764" s="10"/>
      <c r="Q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 spans="10:31" x14ac:dyDescent="0.4">
      <c r="J765" s="46"/>
      <c r="K765" s="47"/>
      <c r="L765" s="53"/>
      <c r="M765" s="112"/>
      <c r="N765" s="2"/>
      <c r="O765" s="164"/>
      <c r="P765" s="10"/>
      <c r="Q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 spans="10:31" x14ac:dyDescent="0.4">
      <c r="J766" s="46"/>
      <c r="K766" s="47"/>
      <c r="L766" s="53"/>
      <c r="M766" s="112"/>
      <c r="N766" s="2"/>
      <c r="O766" s="164"/>
      <c r="P766" s="10"/>
      <c r="Q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 spans="10:31" x14ac:dyDescent="0.4">
      <c r="J767" s="46"/>
      <c r="K767" s="47"/>
      <c r="L767" s="53"/>
      <c r="M767" s="112"/>
      <c r="N767" s="2"/>
      <c r="O767" s="164"/>
      <c r="P767" s="10"/>
      <c r="Q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 spans="10:31" x14ac:dyDescent="0.4">
      <c r="J768" s="46"/>
      <c r="K768" s="47"/>
      <c r="L768" s="53"/>
      <c r="M768" s="112"/>
      <c r="N768" s="2"/>
      <c r="O768" s="164"/>
      <c r="P768" s="10"/>
      <c r="Q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 spans="10:31" x14ac:dyDescent="0.4">
      <c r="J769" s="46"/>
      <c r="K769" s="47"/>
      <c r="L769" s="53"/>
      <c r="M769" s="112"/>
      <c r="N769" s="2"/>
      <c r="O769" s="164"/>
      <c r="P769" s="10"/>
      <c r="Q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 spans="10:31" x14ac:dyDescent="0.4">
      <c r="J770" s="46"/>
      <c r="K770" s="47"/>
      <c r="L770" s="53"/>
      <c r="M770" s="112"/>
      <c r="N770" s="2"/>
      <c r="O770" s="164"/>
      <c r="P770" s="10"/>
      <c r="Q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 spans="10:31" x14ac:dyDescent="0.4">
      <c r="J771" s="46"/>
      <c r="K771" s="47"/>
      <c r="L771" s="53"/>
      <c r="M771" s="112"/>
      <c r="N771" s="2"/>
      <c r="O771" s="164"/>
      <c r="P771" s="10"/>
      <c r="Q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 spans="10:31" x14ac:dyDescent="0.4">
      <c r="J772" s="46"/>
      <c r="K772" s="47"/>
      <c r="L772" s="53"/>
      <c r="M772" s="112"/>
      <c r="N772" s="2"/>
      <c r="O772" s="164"/>
      <c r="P772" s="10"/>
      <c r="Q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 spans="10:31" x14ac:dyDescent="0.4">
      <c r="J773" s="46"/>
      <c r="K773" s="47"/>
      <c r="L773" s="53"/>
      <c r="M773" s="112"/>
      <c r="N773" s="2"/>
      <c r="O773" s="164"/>
      <c r="P773" s="10"/>
      <c r="Q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 spans="10:31" x14ac:dyDescent="0.4">
      <c r="J774" s="46"/>
      <c r="K774" s="47"/>
      <c r="L774" s="53"/>
      <c r="M774" s="112"/>
      <c r="N774" s="2"/>
      <c r="O774" s="164"/>
      <c r="P774" s="10"/>
      <c r="Q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 spans="10:31" x14ac:dyDescent="0.4">
      <c r="J775" s="46"/>
      <c r="K775" s="47"/>
      <c r="L775" s="53"/>
      <c r="M775" s="112"/>
      <c r="N775" s="2"/>
      <c r="O775" s="164"/>
      <c r="P775" s="10"/>
      <c r="Q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 spans="10:31" x14ac:dyDescent="0.4">
      <c r="J776" s="46"/>
      <c r="K776" s="47"/>
      <c r="L776" s="53"/>
      <c r="M776" s="112"/>
      <c r="N776" s="2"/>
      <c r="O776" s="164"/>
      <c r="P776" s="10"/>
      <c r="Q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 spans="10:31" x14ac:dyDescent="0.4">
      <c r="J777" s="46"/>
      <c r="K777" s="47"/>
      <c r="L777" s="53"/>
      <c r="M777" s="112"/>
      <c r="N777" s="2"/>
      <c r="O777" s="164"/>
      <c r="P777" s="10"/>
      <c r="Q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 spans="10:31" x14ac:dyDescent="0.4">
      <c r="J778" s="46"/>
      <c r="K778" s="47"/>
      <c r="L778" s="53"/>
      <c r="M778" s="112"/>
      <c r="N778" s="2"/>
      <c r="O778" s="164"/>
      <c r="P778" s="10"/>
      <c r="Q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 spans="10:31" x14ac:dyDescent="0.4">
      <c r="J779" s="46"/>
      <c r="K779" s="47"/>
      <c r="L779" s="53"/>
      <c r="M779" s="112"/>
      <c r="N779" s="2"/>
      <c r="O779" s="164"/>
      <c r="P779" s="10"/>
      <c r="Q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 spans="10:31" x14ac:dyDescent="0.4">
      <c r="J780" s="46"/>
      <c r="K780" s="47"/>
      <c r="L780" s="53"/>
      <c r="M780" s="112"/>
      <c r="N780" s="2"/>
      <c r="O780" s="164"/>
      <c r="P780" s="10"/>
      <c r="Q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 spans="10:31" x14ac:dyDescent="0.4">
      <c r="J781" s="46"/>
      <c r="K781" s="47"/>
      <c r="L781" s="53"/>
      <c r="M781" s="112"/>
      <c r="N781" s="2"/>
      <c r="O781" s="164"/>
      <c r="P781" s="10"/>
      <c r="Q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 spans="10:31" x14ac:dyDescent="0.4">
      <c r="J782" s="46"/>
      <c r="K782" s="47"/>
      <c r="L782" s="53"/>
      <c r="M782" s="112"/>
      <c r="N782" s="2"/>
      <c r="O782" s="164"/>
      <c r="P782" s="10"/>
      <c r="Q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</sheetData>
  <autoFilter ref="A1:AF782" xr:uid="{D409B9A3-843D-44BE-BE3E-4830DFE697A5}">
    <sortState xmlns:xlrd2="http://schemas.microsoft.com/office/spreadsheetml/2017/richdata2" ref="A2:AE8">
      <sortCondition descending="1" ref="C1:C782"/>
    </sortState>
  </autoFilter>
  <sortState xmlns:xlrd2="http://schemas.microsoft.com/office/spreadsheetml/2017/richdata2" ref="A2:T432">
    <sortCondition ref="A2:A432"/>
    <sortCondition ref="B2:B432"/>
    <sortCondition ref="K2:K432"/>
    <sortCondition ref="C2:C432"/>
    <sortCondition ref="R2:R432"/>
    <sortCondition descending="1" ref="L2:L432"/>
  </sortState>
  <phoneticPr fontId="2"/>
  <dataValidations count="6">
    <dataValidation type="list" allowBlank="1" showInputMessage="1" showErrorMessage="1" sqref="J2:J500" xr:uid="{4F7DD407-1241-4EF4-8A7A-EEBBDC8598AD}">
      <formula1>証券会社</formula1>
    </dataValidation>
    <dataValidation type="list" allowBlank="1" showInputMessage="1" showErrorMessage="1" sqref="S2:S500" xr:uid="{88407221-D415-4192-A525-7F7648CDF3CB}">
      <formula1>NISA</formula1>
    </dataValidation>
    <dataValidation type="list" allowBlank="1" showInputMessage="1" showErrorMessage="1" sqref="R2:R500" xr:uid="{7693F924-076E-F84F-B865-640DB1FFFA73}">
      <formula1>決算</formula1>
    </dataValidation>
    <dataValidation type="list" allowBlank="1" showInputMessage="1" showErrorMessage="1" sqref="A2:A500" xr:uid="{CE434AFC-C23F-477A-B37E-582E94EBDB6A}">
      <formula1>保有</formula1>
    </dataValidation>
    <dataValidation type="list" allowBlank="1" showInputMessage="1" showErrorMessage="1" sqref="B2:B500" xr:uid="{9BE78327-D6AC-4FAF-B6FD-BD96AAC3A01D}">
      <formula1>種別</formula1>
    </dataValidation>
    <dataValidation type="list" allowBlank="1" showInputMessage="1" showErrorMessage="1" sqref="K2:K500" xr:uid="{5E6D89A1-2A0E-4D38-BBA6-42791F252C7C}">
      <formula1>口座名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AEBA-C3A1-4EDF-B1A6-CDFCBD11D557}">
  <sheetPr>
    <tabColor rgb="FFFFCCFF"/>
  </sheetPr>
  <dimension ref="A1:R35"/>
  <sheetViews>
    <sheetView workbookViewId="0">
      <selection activeCell="C1" sqref="C1"/>
    </sheetView>
  </sheetViews>
  <sheetFormatPr defaultColWidth="8.875" defaultRowHeight="18.75" x14ac:dyDescent="0.4"/>
  <cols>
    <col min="1" max="1" width="17.875" customWidth="1"/>
    <col min="2" max="5" width="20.625" customWidth="1"/>
    <col min="12" max="13" width="9.375" bestFit="1" customWidth="1"/>
  </cols>
  <sheetData>
    <row r="1" spans="1:13" ht="19.5" x14ac:dyDescent="0.4">
      <c r="A1" s="88" t="s">
        <v>93</v>
      </c>
      <c r="B1" s="56"/>
      <c r="C1" s="56"/>
      <c r="D1" s="56"/>
      <c r="E1" s="56"/>
      <c r="F1" s="56"/>
      <c r="G1" s="56"/>
    </row>
    <row r="2" spans="1:13" ht="42.75" customHeight="1" x14ac:dyDescent="0.4">
      <c r="A2" s="6" t="s">
        <v>27</v>
      </c>
      <c r="B2" s="85" t="s">
        <v>89</v>
      </c>
      <c r="C2" s="85" t="s">
        <v>90</v>
      </c>
      <c r="D2" s="85" t="s">
        <v>88</v>
      </c>
      <c r="E2" s="85" t="s">
        <v>86</v>
      </c>
      <c r="F2" s="87" t="s">
        <v>91</v>
      </c>
      <c r="G2" s="87" t="s">
        <v>92</v>
      </c>
      <c r="H2" s="86"/>
      <c r="I2" s="118" t="s">
        <v>111</v>
      </c>
      <c r="J2" s="119" t="s">
        <v>112</v>
      </c>
      <c r="L2" s="122" t="s">
        <v>54</v>
      </c>
      <c r="M2" s="123" t="s">
        <v>113</v>
      </c>
    </row>
    <row r="3" spans="1:13" x14ac:dyDescent="0.4">
      <c r="A3" s="75" t="str">
        <f>初期設定!$B$7</f>
        <v>1人目</v>
      </c>
      <c r="B3" s="80" t="str">
        <f>IF(A3="-","",IF(SUMIFS(取引履歴!H:H,取引履歴!K:K,集計データ【保有】!A3,取引履歴!A:A,"〇")=0,"",(SUMIFS(取引履歴!H:H,取引履歴!K:K,集計データ【保有】!A3,取引履歴!A:A,"〇"))))</f>
        <v/>
      </c>
      <c r="C3" s="80" t="str">
        <f>IF(A3="-","",IF(SUMIFS(取引履歴!I:I,取引履歴!K:K,集計データ【保有】!A3,取引履歴!A:A,"〇")=0,"",SUMIFS(取引履歴!I:I,取引履歴!K:K,集計データ【保有】!A3,取引履歴!A:A,"〇")))</f>
        <v/>
      </c>
      <c r="D3" s="80" t="str">
        <f>IF(OR(A3="-",VLOOKUP(A3,初期設定!$B$7:$C$12,2,FALSE)="",B3=""),"",VLOOKUP(A3,初期設定!$B$7:$C$12,2,FALSE)-B3)</f>
        <v/>
      </c>
      <c r="E3" s="81" t="str">
        <f>IF(OR(B3="",A3="-",VLOOKUP(A3,初期設定!$B$7:$C$12,2,FALSE)=""),"",1-B3/VLOOKUP(A3,初期設定!$B$7:$C$12,2,FALSE))</f>
        <v/>
      </c>
      <c r="F3" s="104" t="str">
        <f>IF(A3="-","",IF(COUNTIFS(取引履歴!A:A,"〇",取引履歴!K:K,集計データ【保有】!A3)=0,"",COUNTIFS(取引履歴!A:A,"〇",取引履歴!K:K,集計データ【保有】!A3)))</f>
        <v/>
      </c>
      <c r="G3" s="103" t="str">
        <f>IF(A3="-","",IF(SUMIFS(取引履歴!G:G,取引履歴!A:A,"〇",取引履歴!K:K,集計データ【保有】!A3)=0,"",SUMIFS(取引履歴!G:G,取引履歴!A:A,"〇",取引履歴!K:K,集計データ【保有】!A3)))</f>
        <v/>
      </c>
      <c r="I3" s="120" t="str">
        <f>IF(COUNTIFS(取引履歴!B:B,初期設定!$F$8,取引履歴!K:K,初期設定!$B$7)=0,"",COUNTIFS(取引履歴!B:B,初期設定!$F$8,取引履歴!K:K,初期設定!$B$7))</f>
        <v/>
      </c>
      <c r="J3" s="121" t="str">
        <f>IF(SUMIFS(取引履歴!G:G,取引履歴!B:B,初期設定!$F$8,取引履歴!K:K,初期設定!$B$7)=0,"",SUMIFS(取引履歴!G:G,取引履歴!B:B,初期設定!$F$8,取引履歴!K:K,初期設定!$B$7))</f>
        <v/>
      </c>
      <c r="L3" s="120" t="str">
        <f>IF(ISERROR(F3-I3),"",(F3-I3))</f>
        <v/>
      </c>
      <c r="M3" s="121" t="str">
        <f>IF(ISERROR(G3-J3),"",(G3-J3))</f>
        <v/>
      </c>
    </row>
    <row r="4" spans="1:13" x14ac:dyDescent="0.4">
      <c r="A4" s="75" t="str">
        <f>初期設定!$B$8</f>
        <v>2人目</v>
      </c>
      <c r="B4" s="80" t="str">
        <f>IF(A4="-","",IF(SUMIFS(取引履歴!H:H,取引履歴!K:K,集計データ【保有】!A4,取引履歴!A:A,"〇")=0,"",(SUMIFS(取引履歴!H:H,取引履歴!K:K,集計データ【保有】!A4,取引履歴!A:A,"〇"))))</f>
        <v/>
      </c>
      <c r="C4" s="80" t="str">
        <f>IF(A4="-","",IF(SUMIFS(取引履歴!I:I,取引履歴!K:K,集計データ【保有】!A4,取引履歴!A:A,"〇")=0,"",SUMIFS(取引履歴!I:I,取引履歴!K:K,集計データ【保有】!A4,取引履歴!A:A,"〇")))</f>
        <v/>
      </c>
      <c r="D4" s="80" t="str">
        <f>IF(OR(A4="-",VLOOKUP(A4,初期設定!$B$7:$C$12,2,FALSE)="",B4=""),"",VLOOKUP(A4,初期設定!$B$7:$C$12,2,FALSE)-B4)</f>
        <v/>
      </c>
      <c r="E4" s="81" t="str">
        <f>IF(OR(B4="",A4="-",VLOOKUP(A4,初期設定!$B$7:$C$12,2,FALSE)=""),"",1-B4/VLOOKUP(A4,初期設定!$B$7:$C$12,2,FALSE))</f>
        <v/>
      </c>
      <c r="F4" s="104" t="str">
        <f>IF(A4="-","",IF(COUNTIFS(取引履歴!A:A,"〇",取引履歴!K:K,集計データ【保有】!A4)=0,"",COUNTIFS(取引履歴!A:A,"〇",取引履歴!K:K,集計データ【保有】!A4)))</f>
        <v/>
      </c>
      <c r="G4" s="103" t="str">
        <f>IF(A4="-","",IF(SUMIFS(取引履歴!G:G,取引履歴!A:A,"〇",取引履歴!K:K,集計データ【保有】!A4)=0,"",SUMIFS(取引履歴!G:G,取引履歴!A:A,"〇",取引履歴!K:K,集計データ【保有】!A4)))</f>
        <v/>
      </c>
      <c r="I4" s="120" t="str">
        <f>IF(COUNTIFS(取引履歴!B:B,初期設定!$F$8,取引履歴!K:K,初期設定!$B$8)=0,"",COUNTIFS(取引履歴!B:B,初期設定!$F$8,取引履歴!K:K,初期設定!$B$8))</f>
        <v/>
      </c>
      <c r="J4" s="121" t="str">
        <f>IF(SUMIFS(取引履歴!G:G,取引履歴!B:B,初期設定!$F$8,取引履歴!K:K,初期設定!$B$8)=0,"",SUMIFS(取引履歴!G:G,取引履歴!B:B,初期設定!$F$8,取引履歴!K:K,初期設定!$B$8))</f>
        <v/>
      </c>
      <c r="L4" s="120" t="str">
        <f t="shared" ref="L4:L8" si="0">IF(ISERROR(F4-I4),"",(F4-I4))</f>
        <v/>
      </c>
      <c r="M4" s="121" t="str">
        <f t="shared" ref="M4:M8" si="1">IF(ISERROR(G4-J4),"",(G4-J4))</f>
        <v/>
      </c>
    </row>
    <row r="5" spans="1:13" x14ac:dyDescent="0.4">
      <c r="A5" s="75" t="str">
        <f>初期設定!$B$9</f>
        <v>3人目</v>
      </c>
      <c r="B5" s="80" t="str">
        <f>IF(A5="-","",IF(SUMIFS(取引履歴!H:H,取引履歴!K:K,集計データ【保有】!A5,取引履歴!A:A,"〇")=0,"",(SUMIFS(取引履歴!H:H,取引履歴!K:K,集計データ【保有】!A5,取引履歴!A:A,"〇"))))</f>
        <v/>
      </c>
      <c r="C5" s="80" t="str">
        <f>IF(A5="-","",IF(SUMIFS(取引履歴!I:I,取引履歴!K:K,集計データ【保有】!A5,取引履歴!A:A,"〇")=0,"",SUMIFS(取引履歴!I:I,取引履歴!K:K,集計データ【保有】!A5,取引履歴!A:A,"〇")))</f>
        <v/>
      </c>
      <c r="D5" s="80" t="str">
        <f>IF(OR(A5="-",VLOOKUP(A5,初期設定!$B$7:$C$12,2,FALSE)="",B5=""),"",VLOOKUP(A5,初期設定!$B$7:$C$12,2,FALSE)-B5)</f>
        <v/>
      </c>
      <c r="E5" s="81" t="str">
        <f>IF(OR(B5="",A5="-",VLOOKUP(A5,初期設定!$B$7:$C$12,2,FALSE)=""),"",1-B5/VLOOKUP(A5,初期設定!$B$7:$C$12,2,FALSE))</f>
        <v/>
      </c>
      <c r="F5" s="104" t="str">
        <f>IF(A5="-","",IF(COUNTIFS(取引履歴!A:A,"〇",取引履歴!K:K,集計データ【保有】!A5)=0,"",COUNTIFS(取引履歴!A:A,"〇",取引履歴!K:K,集計データ【保有】!A5)))</f>
        <v/>
      </c>
      <c r="G5" s="103" t="str">
        <f>IF(A5="-","",IF(SUMIFS(取引履歴!G:G,取引履歴!A:A,"〇",取引履歴!K:K,集計データ【保有】!A5)=0,"",SUMIFS(取引履歴!G:G,取引履歴!A:A,"〇",取引履歴!K:K,集計データ【保有】!A5)))</f>
        <v/>
      </c>
      <c r="I5" s="120" t="str">
        <f>IF(COUNTIFS(取引履歴!B:B,初期設定!$F$8,取引履歴!K:K,初期設定!$B$9)=0,"",COUNTIFS(取引履歴!B:B,初期設定!$F$8,取引履歴!K:K,初期設定!$B$9))</f>
        <v/>
      </c>
      <c r="J5" s="121" t="str">
        <f>IF(SUMIFS(取引履歴!G:G,取引履歴!B:B,初期設定!$F$8,取引履歴!K:K,初期設定!$B$9)=0,"",SUMIFS(取引履歴!G:G,取引履歴!B:B,初期設定!$F$8,取引履歴!K:K,初期設定!$B$9))</f>
        <v/>
      </c>
      <c r="L5" s="120" t="str">
        <f t="shared" si="0"/>
        <v/>
      </c>
      <c r="M5" s="121" t="str">
        <f t="shared" si="1"/>
        <v/>
      </c>
    </row>
    <row r="6" spans="1:13" x14ac:dyDescent="0.4">
      <c r="A6" s="75" t="str">
        <f>初期設定!$B$10</f>
        <v>4人目</v>
      </c>
      <c r="B6" s="80" t="str">
        <f>IF(A6="-","",IF(SUMIFS(取引履歴!H:H,取引履歴!K:K,集計データ【保有】!A6,取引履歴!A:A,"〇")=0,"",(SUMIFS(取引履歴!H:H,取引履歴!K:K,集計データ【保有】!A6,取引履歴!A:A,"〇"))))</f>
        <v/>
      </c>
      <c r="C6" s="80" t="str">
        <f>IF(A6="-","",IF(SUMIFS(取引履歴!I:I,取引履歴!K:K,集計データ【保有】!A6,取引履歴!A:A,"〇")=0,"",SUMIFS(取引履歴!I:I,取引履歴!K:K,集計データ【保有】!A6,取引履歴!A:A,"〇")))</f>
        <v/>
      </c>
      <c r="D6" s="80" t="str">
        <f>IF(OR(A6="-",VLOOKUP(A6,初期設定!$B$7:$C$12,2,FALSE)="",B6=""),"",VLOOKUP(A6,初期設定!$B$7:$C$12,2,FALSE)-B6)</f>
        <v/>
      </c>
      <c r="E6" s="81" t="str">
        <f>IF(OR(B6="",A6="-",VLOOKUP(A6,初期設定!$B$7:$C$12,2,FALSE)=""),"",1-B6/VLOOKUP(A6,初期設定!$B$7:$C$12,2,FALSE))</f>
        <v/>
      </c>
      <c r="F6" s="104" t="str">
        <f>IF(A6="-","",IF(COUNTIFS(取引履歴!A:A,"〇",取引履歴!K:K,集計データ【保有】!A6)=0,"",COUNTIFS(取引履歴!A:A,"〇",取引履歴!K:K,集計データ【保有】!A6)))</f>
        <v/>
      </c>
      <c r="G6" s="103" t="str">
        <f>IF(A6="-","",IF(SUMIFS(取引履歴!G:G,取引履歴!A:A,"〇",取引履歴!K:K,集計データ【保有】!A6)=0,"",SUMIFS(取引履歴!G:G,取引履歴!A:A,"〇",取引履歴!K:K,集計データ【保有】!A6)))</f>
        <v/>
      </c>
      <c r="I6" s="120" t="str">
        <f>IF(COUNTIFS(取引履歴!B:B,初期設定!$F$8,取引履歴!K:K,初期設定!$B$10)=0,"",COUNTIFS(取引履歴!B:B,初期設定!$F$8,取引履歴!K:K,初期設定!$B$10))</f>
        <v/>
      </c>
      <c r="J6" s="121" t="str">
        <f>IF(SUMIFS(取引履歴!G:G,取引履歴!B:B,初期設定!$F$8,取引履歴!K:K,初期設定!$B$10)=0,"",SUMIFS(取引履歴!G:G,取引履歴!B:B,初期設定!$F$8,取引履歴!K:K,初期設定!$B$10))</f>
        <v/>
      </c>
      <c r="L6" s="120" t="str">
        <f t="shared" si="0"/>
        <v/>
      </c>
      <c r="M6" s="121" t="str">
        <f t="shared" si="1"/>
        <v/>
      </c>
    </row>
    <row r="7" spans="1:13" x14ac:dyDescent="0.4">
      <c r="A7" s="75" t="str">
        <f>初期設定!$B$11</f>
        <v>5人目</v>
      </c>
      <c r="B7" s="80" t="str">
        <f>IF(A7="-","",IF(SUMIFS(取引履歴!H:H,取引履歴!K:K,集計データ【保有】!A7,取引履歴!A:A,"〇")=0,"",(SUMIFS(取引履歴!H:H,取引履歴!K:K,集計データ【保有】!A7,取引履歴!A:A,"〇"))))</f>
        <v/>
      </c>
      <c r="C7" s="80" t="str">
        <f>IF(A7="-","",IF(SUMIFS(取引履歴!I:I,取引履歴!K:K,集計データ【保有】!A7,取引履歴!A:A,"〇")=0,"",SUMIFS(取引履歴!I:I,取引履歴!K:K,集計データ【保有】!A7,取引履歴!A:A,"〇")))</f>
        <v/>
      </c>
      <c r="D7" s="80" t="str">
        <f>IF(OR(A7="-",VLOOKUP(A7,初期設定!$B$7:$C$12,2,FALSE)="",B7=""),"",VLOOKUP(A7,初期設定!$B$7:$C$12,2,FALSE)-B7)</f>
        <v/>
      </c>
      <c r="E7" s="81" t="str">
        <f>IF(OR(B7="",A7="-",VLOOKUP(A7,初期設定!$B$7:$C$12,2,FALSE)=""),"",1-B7/VLOOKUP(A7,初期設定!$B$7:$C$12,2,FALSE))</f>
        <v/>
      </c>
      <c r="F7" s="104" t="str">
        <f>IF(A7="-","",IF(COUNTIFS(取引履歴!A:A,"〇",取引履歴!K:K,集計データ【保有】!A7)=0,"",COUNTIFS(取引履歴!A:A,"〇",取引履歴!K:K,集計データ【保有】!A7)))</f>
        <v/>
      </c>
      <c r="G7" s="103" t="str">
        <f>IF(A7="-","",IF(SUMIFS(取引履歴!G:G,取引履歴!A:A,"〇",取引履歴!K:K,集計データ【保有】!A7)=0,"",SUMIFS(取引履歴!G:G,取引履歴!A:A,"〇",取引履歴!K:K,集計データ【保有】!A7)))</f>
        <v/>
      </c>
      <c r="I7" s="120" t="str">
        <f>IF(COUNTIFS(取引履歴!B:B,初期設定!$F$8,取引履歴!K:K,初期設定!$B$11)=0,"",COUNTIFS(取引履歴!B:B,初期設定!$F$8,取引履歴!K:K,初期設定!$B$11))</f>
        <v/>
      </c>
      <c r="J7" s="121" t="str">
        <f>IF(SUMIFS(取引履歴!G:G,取引履歴!B:B,初期設定!$F$8,取引履歴!K:K,初期設定!$B$11)=0,"",SUMIFS(取引履歴!G:G,取引履歴!B:B,初期設定!$F$8,取引履歴!K:K,初期設定!$B$11))</f>
        <v/>
      </c>
      <c r="L7" s="120" t="str">
        <f t="shared" si="0"/>
        <v/>
      </c>
      <c r="M7" s="121" t="str">
        <f t="shared" si="1"/>
        <v/>
      </c>
    </row>
    <row r="8" spans="1:13" x14ac:dyDescent="0.4">
      <c r="A8" s="75" t="str">
        <f>初期設定!$B$12</f>
        <v>-</v>
      </c>
      <c r="B8" s="80" t="str">
        <f>IF(A8="-","",IF(SUMIFS(取引履歴!H:H,取引履歴!K:K,集計データ【保有】!A8,取引履歴!A:A,"〇")=0,"",(SUMIFS(取引履歴!H:H,取引履歴!K:K,集計データ【保有】!A8,取引履歴!A:A,"〇"))))</f>
        <v/>
      </c>
      <c r="C8" s="80" t="str">
        <f>IF(A8="-","",IF(SUMIFS(取引履歴!I:I,取引履歴!K:K,集計データ【保有】!A8,取引履歴!A:A,"〇")=0,"",SUMIFS(取引履歴!I:I,取引履歴!K:K,集計データ【保有】!A8,取引履歴!A:A,"〇")))</f>
        <v/>
      </c>
      <c r="D8" s="80" t="str">
        <f>IF(OR(A8="-",VLOOKUP(A8,初期設定!$B$7:$C$12,2,FALSE)="",B8=""),"",VLOOKUP(A8,初期設定!$B$7:$C$12,2,FALSE)-B8)</f>
        <v/>
      </c>
      <c r="E8" s="81" t="str">
        <f>IF(OR(B8="",A8="-",VLOOKUP(A8,初期設定!$B$7:$C$12,2,FALSE)=""),"",1-B8/VLOOKUP(A8,初期設定!$B$7:$C$12,2,FALSE))</f>
        <v/>
      </c>
      <c r="F8" s="104" t="str">
        <f>IF(A8="-","",IF(COUNTIFS(取引履歴!A:A,"〇",取引履歴!K:K,集計データ【保有】!A8)=0,"",COUNTIFS(取引履歴!A:A,"〇",取引履歴!K:K,集計データ【保有】!A8)))</f>
        <v/>
      </c>
      <c r="G8" s="103" t="str">
        <f>IF(A8="-","",IF(SUMIFS(取引履歴!G:G,取引履歴!A:A,"〇",取引履歴!K:K,集計データ【保有】!A8)=0,"",SUMIFS(取引履歴!G:G,取引履歴!A:A,"〇",取引履歴!K:K,集計データ【保有】!A8)))</f>
        <v/>
      </c>
      <c r="I8" s="120" t="str">
        <f>IF(COUNTIFS(取引履歴!B:B,初期設定!$F$8,取引履歴!K:K,初期設定!$B$12)=0,"",COUNTIFS(取引履歴!B:B,初期設定!$F$8,取引履歴!K:K,初期設定!$B$12))</f>
        <v/>
      </c>
      <c r="J8" s="121" t="str">
        <f>IF(SUMIFS(取引履歴!G:G,取引履歴!B:B,初期設定!$F$8,取引履歴!K:K,初期設定!$B$12)=0,"",SUMIFS(取引履歴!G:G,取引履歴!B:B,初期設定!$F$8,取引履歴!K:K,初期設定!$B$12))</f>
        <v/>
      </c>
      <c r="L8" s="120" t="str">
        <f t="shared" si="0"/>
        <v/>
      </c>
      <c r="M8" s="121" t="str">
        <f t="shared" si="1"/>
        <v/>
      </c>
    </row>
    <row r="10" spans="1:13" ht="19.5" x14ac:dyDescent="0.4">
      <c r="A10" s="91" t="s">
        <v>95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3" x14ac:dyDescent="0.4">
      <c r="A11" s="89" t="s">
        <v>27</v>
      </c>
      <c r="B11" s="90" t="str">
        <f>初期設定!$F$7</f>
        <v>なし</v>
      </c>
      <c r="C11" s="90" t="s">
        <v>94</v>
      </c>
      <c r="D11" s="90" t="str">
        <f>初期設定!$F$8</f>
        <v>未満株</v>
      </c>
      <c r="E11" s="90" t="str">
        <f>初期設定!$F$9</f>
        <v>米国</v>
      </c>
      <c r="F11" s="90" t="str">
        <f>初期設定!$F$10</f>
        <v>IPO</v>
      </c>
      <c r="G11" s="90" t="str">
        <f>初期設定!$F$11</f>
        <v>分売</v>
      </c>
      <c r="H11" s="90" t="str">
        <f>初期設定!$F$12</f>
        <v>投機</v>
      </c>
      <c r="I11" s="90" t="str">
        <f>初期設定!$F$13</f>
        <v>信用</v>
      </c>
      <c r="J11" s="90" t="str">
        <f>初期設定!$F$14</f>
        <v>-</v>
      </c>
      <c r="K11" s="90" t="str">
        <f>初期設定!$F$15</f>
        <v>-</v>
      </c>
    </row>
    <row r="12" spans="1:13" x14ac:dyDescent="0.4">
      <c r="A12" s="90" t="str">
        <f>初期設定!$B$7</f>
        <v>1人目</v>
      </c>
      <c r="B12" s="95" t="str">
        <f>IF(OR($A12="-",B$11="-"),"",IF(SUMIFS(取引履歴!$H:$H,取引履歴!$K:$K,集計データ【保有】!$A12,取引履歴!$B:$B,B$11,取引履歴!$A:$A,"〇")=0,"",SUMIFS(取引履歴!$H:$H,取引履歴!$K:$K,集計データ【保有】!$A12,取引履歴!$B:$B,B$11,取引履歴!$A:$A,"〇")))</f>
        <v/>
      </c>
      <c r="C12" s="95" t="str">
        <f>IF(A12="-","",IF(SUMIFS(取引履歴!H:H,取引履歴!K:K,集計データ【保有】!A12,取引履歴!S:S,"〇",取引履歴!A:A,"〇")=0,"",SUMIFS(取引履歴!H:H,取引履歴!K:K,集計データ【保有】!A12,取引履歴!S:S,"〇",取引履歴!A:A,"〇")))</f>
        <v/>
      </c>
      <c r="D12" s="95" t="str">
        <f>IF(OR($A12="-",D$11="-"),"",IF(SUMIFS(取引履歴!$H:$H,取引履歴!$K:$K,集計データ【保有】!$A12,取引履歴!$B:$B,D$11,取引履歴!$A:$A,"〇")=0,"",SUMIFS(取引履歴!$H:$H,取引履歴!$K:$K,集計データ【保有】!$A12,取引履歴!$B:$B,D$11,取引履歴!$A:$A,"〇")))</f>
        <v/>
      </c>
      <c r="E12" s="95" t="str">
        <f>IF(OR($A12="-",E$11="-"),"",IF(SUMIFS(取引履歴!$H:$H,取引履歴!$K:$K,集計データ【保有】!$A12,取引履歴!$B:$B,E$11,取引履歴!$A:$A,"〇")=0,"",SUMIFS(取引履歴!$H:$H,取引履歴!$K:$K,集計データ【保有】!$A12,取引履歴!$B:$B,E$11,取引履歴!$A:$A,"〇")))</f>
        <v/>
      </c>
      <c r="F12" s="95" t="str">
        <f>IF(OR($A12="-",F$11="-"),"",IF(SUMIFS(取引履歴!$H:$H,取引履歴!$K:$K,集計データ【保有】!$A12,取引履歴!$B:$B,F$11,取引履歴!$A:$A,"〇")=0,"",SUMIFS(取引履歴!$H:$H,取引履歴!$K:$K,集計データ【保有】!$A12,取引履歴!$B:$B,F$11,取引履歴!$A:$A,"〇")))</f>
        <v/>
      </c>
      <c r="G12" s="95" t="str">
        <f>IF(OR($A12="-",G$11="-"),"",IF(SUMIFS(取引履歴!$H:$H,取引履歴!$K:$K,集計データ【保有】!$A12,取引履歴!$B:$B,G$11,取引履歴!$A:$A,"〇")=0,"",SUMIFS(取引履歴!$H:$H,取引履歴!$K:$K,集計データ【保有】!$A12,取引履歴!$B:$B,G$11,取引履歴!$A:$A,"〇")))</f>
        <v/>
      </c>
      <c r="H12" s="95" t="str">
        <f>IF(OR($A12="-",H$11="-"),"",IF(SUMIFS(取引履歴!$H:$H,取引履歴!$K:$K,集計データ【保有】!$A12,取引履歴!$B:$B,H$11,取引履歴!$A:$A,"〇")=0,"",SUMIFS(取引履歴!$H:$H,取引履歴!$K:$K,集計データ【保有】!$A12,取引履歴!$B:$B,H$11,取引履歴!$A:$A,"〇")))</f>
        <v/>
      </c>
      <c r="I12" s="95" t="str">
        <f>IF(OR($A12="-",I$11="-"),"",IF(SUMIFS(取引履歴!$H:$H,取引履歴!$K:$K,集計データ【保有】!$A12,取引履歴!$B:$B,I$11,取引履歴!$A:$A,"〇")=0,"",SUMIFS(取引履歴!$H:$H,取引履歴!$K:$K,集計データ【保有】!$A12,取引履歴!$B:$B,I$11,取引履歴!$A:$A,"〇")))</f>
        <v/>
      </c>
      <c r="J12" s="95" t="str">
        <f>IF(OR($A12="-",J$11="-"),"",IF(SUMIFS(取引履歴!$H:$H,取引履歴!$K:$K,集計データ【保有】!$A12,取引履歴!$B:$B,J$11,取引履歴!$A:$A,"〇")=0,"",SUMIFS(取引履歴!$H:$H,取引履歴!$K:$K,集計データ【保有】!$A12,取引履歴!$B:$B,J$11,取引履歴!$A:$A,"〇")))</f>
        <v/>
      </c>
      <c r="K12" s="95" t="str">
        <f>IF(OR($A12="-",K$11="-"),"",IF(SUMIFS(取引履歴!$H:$H,取引履歴!$K:$K,集計データ【保有】!$A12,取引履歴!$B:$B,K$11,取引履歴!$A:$A,"〇")=0,"",SUMIFS(取引履歴!$H:$H,取引履歴!$K:$K,集計データ【保有】!$A12,取引履歴!$B:$B,K$11,取引履歴!$A:$A,"〇")))</f>
        <v/>
      </c>
      <c r="M12" s="56"/>
    </row>
    <row r="13" spans="1:13" x14ac:dyDescent="0.4">
      <c r="A13" s="90" t="str">
        <f>初期設定!$B$8</f>
        <v>2人目</v>
      </c>
      <c r="B13" s="95" t="str">
        <f>IF(OR($A13="-",B$11="-"),"",IF(SUMIFS(取引履歴!$H:$H,取引履歴!$K:$K,集計データ【保有】!$A13,取引履歴!$B:$B,B$11,取引履歴!$A:$A,"〇")=0,"",SUMIFS(取引履歴!$H:$H,取引履歴!$K:$K,集計データ【保有】!$A13,取引履歴!$B:$B,B$11,取引履歴!$A:$A,"〇")))</f>
        <v/>
      </c>
      <c r="C13" s="95" t="str">
        <f>IF(A13="-","",IF(SUMIFS(取引履歴!H:H,取引履歴!K:K,集計データ【保有】!A13,取引履歴!S:S,"〇",取引履歴!A:A,"〇")=0,"",SUMIFS(取引履歴!H:H,取引履歴!K:K,集計データ【保有】!A13,取引履歴!S:S,"〇",取引履歴!A:A,"〇")))</f>
        <v/>
      </c>
      <c r="D13" s="95" t="str">
        <f>IF(OR($A13="-",D$11="-"),"",IF(SUMIFS(取引履歴!$H:$H,取引履歴!$K:$K,集計データ【保有】!$A13,取引履歴!$B:$B,D$11,取引履歴!$A:$A,"〇")=0,"",SUMIFS(取引履歴!$H:$H,取引履歴!$K:$K,集計データ【保有】!$A13,取引履歴!$B:$B,D$11,取引履歴!$A:$A,"〇")))</f>
        <v/>
      </c>
      <c r="E13" s="95" t="str">
        <f>IF(OR($A13="-",E$11="-"),"",IF(SUMIFS(取引履歴!$H:$H,取引履歴!$K:$K,集計データ【保有】!$A13,取引履歴!$B:$B,E$11,取引履歴!$A:$A,"〇")=0,"",SUMIFS(取引履歴!$H:$H,取引履歴!$K:$K,集計データ【保有】!$A13,取引履歴!$B:$B,E$11,取引履歴!$A:$A,"〇")))</f>
        <v/>
      </c>
      <c r="F13" s="95" t="str">
        <f>IF(OR($A13="-",F$11="-"),"",IF(SUMIFS(取引履歴!$H:$H,取引履歴!$K:$K,集計データ【保有】!$A13,取引履歴!$B:$B,F$11,取引履歴!$A:$A,"〇")=0,"",SUMIFS(取引履歴!$H:$H,取引履歴!$K:$K,集計データ【保有】!$A13,取引履歴!$B:$B,F$11,取引履歴!$A:$A,"〇")))</f>
        <v/>
      </c>
      <c r="G13" s="95" t="str">
        <f>IF(OR($A13="-",G$11="-"),"",IF(SUMIFS(取引履歴!$H:$H,取引履歴!$K:$K,集計データ【保有】!$A13,取引履歴!$B:$B,G$11,取引履歴!$A:$A,"〇")=0,"",SUMIFS(取引履歴!$H:$H,取引履歴!$K:$K,集計データ【保有】!$A13,取引履歴!$B:$B,G$11,取引履歴!$A:$A,"〇")))</f>
        <v/>
      </c>
      <c r="H13" s="95" t="str">
        <f>IF(OR($A13="-",H$11="-"),"",IF(SUMIFS(取引履歴!$H:$H,取引履歴!$K:$K,集計データ【保有】!$A13,取引履歴!$B:$B,H$11,取引履歴!$A:$A,"〇")=0,"",SUMIFS(取引履歴!$H:$H,取引履歴!$K:$K,集計データ【保有】!$A13,取引履歴!$B:$B,H$11,取引履歴!$A:$A,"〇")))</f>
        <v/>
      </c>
      <c r="I13" s="95" t="str">
        <f>IF(OR($A13="-",I$11="-"),"",IF(SUMIFS(取引履歴!$H:$H,取引履歴!$K:$K,集計データ【保有】!$A13,取引履歴!$B:$B,I$11,取引履歴!$A:$A,"〇")=0,"",SUMIFS(取引履歴!$H:$H,取引履歴!$K:$K,集計データ【保有】!$A13,取引履歴!$B:$B,I$11,取引履歴!$A:$A,"〇")))</f>
        <v/>
      </c>
      <c r="J13" s="95" t="str">
        <f>IF(OR($A13="-",J$11="-"),"",IF(SUMIFS(取引履歴!$H:$H,取引履歴!$K:$K,集計データ【保有】!$A13,取引履歴!$B:$B,J$11,取引履歴!$A:$A,"〇")=0,"",SUMIFS(取引履歴!$H:$H,取引履歴!$K:$K,集計データ【保有】!$A13,取引履歴!$B:$B,J$11,取引履歴!$A:$A,"〇")))</f>
        <v/>
      </c>
      <c r="K13" s="95" t="str">
        <f>IF(OR($A13="-",K$11="-"),"",IF(SUMIFS(取引履歴!$H:$H,取引履歴!$K:$K,集計データ【保有】!$A13,取引履歴!$B:$B,K$11,取引履歴!$A:$A,"〇")=0,"",SUMIFS(取引履歴!$H:$H,取引履歴!$K:$K,集計データ【保有】!$A13,取引履歴!$B:$B,K$11,取引履歴!$A:$A,"〇")))</f>
        <v/>
      </c>
      <c r="M13" s="57"/>
    </row>
    <row r="14" spans="1:13" x14ac:dyDescent="0.4">
      <c r="A14" s="90" t="str">
        <f>初期設定!$B$9</f>
        <v>3人目</v>
      </c>
      <c r="B14" s="95" t="str">
        <f>IF(OR($A14="-",B$11="-"),"",IF(SUMIFS(取引履歴!$H:$H,取引履歴!$K:$K,集計データ【保有】!$A14,取引履歴!$B:$B,B$11,取引履歴!$A:$A,"〇")=0,"",SUMIFS(取引履歴!$H:$H,取引履歴!$K:$K,集計データ【保有】!$A14,取引履歴!$B:$B,B$11,取引履歴!$A:$A,"〇")))</f>
        <v/>
      </c>
      <c r="C14" s="95" t="str">
        <f>IF(A14="-","",IF(SUMIFS(取引履歴!H:H,取引履歴!K:K,集計データ【保有】!A14,取引履歴!S:S,"〇",取引履歴!A:A,"〇")=0,"",SUMIFS(取引履歴!H:H,取引履歴!K:K,集計データ【保有】!A14,取引履歴!S:S,"〇",取引履歴!A:A,"〇")))</f>
        <v/>
      </c>
      <c r="D14" s="95" t="str">
        <f>IF(OR($A14="-",D$11="-"),"",IF(SUMIFS(取引履歴!$H:$H,取引履歴!$K:$K,集計データ【保有】!$A14,取引履歴!$B:$B,D$11,取引履歴!$A:$A,"〇")=0,"",SUMIFS(取引履歴!$H:$H,取引履歴!$K:$K,集計データ【保有】!$A14,取引履歴!$B:$B,D$11,取引履歴!$A:$A,"〇")))</f>
        <v/>
      </c>
      <c r="E14" s="95" t="str">
        <f>IF(OR($A14="-",E$11="-"),"",IF(SUMIFS(取引履歴!$H:$H,取引履歴!$K:$K,集計データ【保有】!$A14,取引履歴!$B:$B,E$11,取引履歴!$A:$A,"〇")=0,"",SUMIFS(取引履歴!$H:$H,取引履歴!$K:$K,集計データ【保有】!$A14,取引履歴!$B:$B,E$11,取引履歴!$A:$A,"〇")))</f>
        <v/>
      </c>
      <c r="F14" s="95" t="str">
        <f>IF(OR($A14="-",F$11="-"),"",IF(SUMIFS(取引履歴!$H:$H,取引履歴!$K:$K,集計データ【保有】!$A14,取引履歴!$B:$B,F$11,取引履歴!$A:$A,"〇")=0,"",SUMIFS(取引履歴!$H:$H,取引履歴!$K:$K,集計データ【保有】!$A14,取引履歴!$B:$B,F$11,取引履歴!$A:$A,"〇")))</f>
        <v/>
      </c>
      <c r="G14" s="95" t="str">
        <f>IF(OR($A14="-",G$11="-"),"",IF(SUMIFS(取引履歴!$H:$H,取引履歴!$K:$K,集計データ【保有】!$A14,取引履歴!$B:$B,G$11,取引履歴!$A:$A,"〇")=0,"",SUMIFS(取引履歴!$H:$H,取引履歴!$K:$K,集計データ【保有】!$A14,取引履歴!$B:$B,G$11,取引履歴!$A:$A,"〇")))</f>
        <v/>
      </c>
      <c r="H14" s="95" t="str">
        <f>IF(OR($A14="-",H$11="-"),"",IF(SUMIFS(取引履歴!$H:$H,取引履歴!$K:$K,集計データ【保有】!$A14,取引履歴!$B:$B,H$11,取引履歴!$A:$A,"〇")=0,"",SUMIFS(取引履歴!$H:$H,取引履歴!$K:$K,集計データ【保有】!$A14,取引履歴!$B:$B,H$11,取引履歴!$A:$A,"〇")))</f>
        <v/>
      </c>
      <c r="I14" s="95" t="str">
        <f>IF(OR($A14="-",I$11="-"),"",IF(SUMIFS(取引履歴!$H:$H,取引履歴!$K:$K,集計データ【保有】!$A14,取引履歴!$B:$B,I$11,取引履歴!$A:$A,"〇")=0,"",SUMIFS(取引履歴!$H:$H,取引履歴!$K:$K,集計データ【保有】!$A14,取引履歴!$B:$B,I$11,取引履歴!$A:$A,"〇")))</f>
        <v/>
      </c>
      <c r="J14" s="95" t="str">
        <f>IF(OR($A14="-",J$11="-"),"",IF(SUMIFS(取引履歴!$H:$H,取引履歴!$K:$K,集計データ【保有】!$A14,取引履歴!$B:$B,J$11,取引履歴!$A:$A,"〇")=0,"",SUMIFS(取引履歴!$H:$H,取引履歴!$K:$K,集計データ【保有】!$A14,取引履歴!$B:$B,J$11,取引履歴!$A:$A,"〇")))</f>
        <v/>
      </c>
      <c r="K14" s="95" t="str">
        <f>IF(OR($A14="-",K$11="-"),"",IF(SUMIFS(取引履歴!$H:$H,取引履歴!$K:$K,集計データ【保有】!$A14,取引履歴!$B:$B,K$11,取引履歴!$A:$A,"〇")=0,"",SUMIFS(取引履歴!$H:$H,取引履歴!$K:$K,集計データ【保有】!$A14,取引履歴!$B:$B,K$11,取引履歴!$A:$A,"〇")))</f>
        <v/>
      </c>
      <c r="M14" s="56"/>
    </row>
    <row r="15" spans="1:13" x14ac:dyDescent="0.4">
      <c r="A15" s="90" t="str">
        <f>初期設定!$B$10</f>
        <v>4人目</v>
      </c>
      <c r="B15" s="95" t="str">
        <f>IF(OR($A15="-",B$11="-"),"",IF(SUMIFS(取引履歴!$H:$H,取引履歴!$K:$K,集計データ【保有】!$A15,取引履歴!$B:$B,B$11,取引履歴!$A:$A,"〇")=0,"",SUMIFS(取引履歴!$H:$H,取引履歴!$K:$K,集計データ【保有】!$A15,取引履歴!$B:$B,B$11,取引履歴!$A:$A,"〇")))</f>
        <v/>
      </c>
      <c r="C15" s="95" t="str">
        <f>IF(A15="-","",IF(SUMIFS(取引履歴!H:H,取引履歴!K:K,集計データ【保有】!A15,取引履歴!S:S,"〇",取引履歴!A:A,"〇")=0,"",SUMIFS(取引履歴!H:H,取引履歴!K:K,集計データ【保有】!A15,取引履歴!S:S,"〇",取引履歴!A:A,"〇")))</f>
        <v/>
      </c>
      <c r="D15" s="95" t="str">
        <f>IF(OR($A15="-",D$11="-"),"",IF(SUMIFS(取引履歴!$H:$H,取引履歴!$K:$K,集計データ【保有】!$A15,取引履歴!$B:$B,D$11,取引履歴!$A:$A,"〇")=0,"",SUMIFS(取引履歴!$H:$H,取引履歴!$K:$K,集計データ【保有】!$A15,取引履歴!$B:$B,D$11,取引履歴!$A:$A,"〇")))</f>
        <v/>
      </c>
      <c r="E15" s="95" t="str">
        <f>IF(OR($A15="-",E$11="-"),"",IF(SUMIFS(取引履歴!$H:$H,取引履歴!$K:$K,集計データ【保有】!$A15,取引履歴!$B:$B,E$11,取引履歴!$A:$A,"〇")=0,"",SUMIFS(取引履歴!$H:$H,取引履歴!$K:$K,集計データ【保有】!$A15,取引履歴!$B:$B,E$11,取引履歴!$A:$A,"〇")))</f>
        <v/>
      </c>
      <c r="F15" s="95" t="str">
        <f>IF(OR($A15="-",F$11="-"),"",IF(SUMIFS(取引履歴!$H:$H,取引履歴!$K:$K,集計データ【保有】!$A15,取引履歴!$B:$B,F$11,取引履歴!$A:$A,"〇")=0,"",SUMIFS(取引履歴!$H:$H,取引履歴!$K:$K,集計データ【保有】!$A15,取引履歴!$B:$B,F$11,取引履歴!$A:$A,"〇")))</f>
        <v/>
      </c>
      <c r="G15" s="95" t="str">
        <f>IF(OR($A15="-",G$11="-"),"",IF(SUMIFS(取引履歴!$H:$H,取引履歴!$K:$K,集計データ【保有】!$A15,取引履歴!$B:$B,G$11,取引履歴!$A:$A,"〇")=0,"",SUMIFS(取引履歴!$H:$H,取引履歴!$K:$K,集計データ【保有】!$A15,取引履歴!$B:$B,G$11,取引履歴!$A:$A,"〇")))</f>
        <v/>
      </c>
      <c r="H15" s="95" t="str">
        <f>IF(OR($A15="-",H$11="-"),"",IF(SUMIFS(取引履歴!$H:$H,取引履歴!$K:$K,集計データ【保有】!$A15,取引履歴!$B:$B,H$11,取引履歴!$A:$A,"〇")=0,"",SUMIFS(取引履歴!$H:$H,取引履歴!$K:$K,集計データ【保有】!$A15,取引履歴!$B:$B,H$11,取引履歴!$A:$A,"〇")))</f>
        <v/>
      </c>
      <c r="I15" s="95" t="str">
        <f>IF(OR($A15="-",I$11="-"),"",IF(SUMIFS(取引履歴!$H:$H,取引履歴!$K:$K,集計データ【保有】!$A15,取引履歴!$B:$B,I$11,取引履歴!$A:$A,"〇")=0,"",SUMIFS(取引履歴!$H:$H,取引履歴!$K:$K,集計データ【保有】!$A15,取引履歴!$B:$B,I$11,取引履歴!$A:$A,"〇")))</f>
        <v/>
      </c>
      <c r="J15" s="95" t="str">
        <f>IF(OR($A15="-",J$11="-"),"",IF(SUMIFS(取引履歴!$H:$H,取引履歴!$K:$K,集計データ【保有】!$A15,取引履歴!$B:$B,J$11,取引履歴!$A:$A,"〇")=0,"",SUMIFS(取引履歴!$H:$H,取引履歴!$K:$K,集計データ【保有】!$A15,取引履歴!$B:$B,J$11,取引履歴!$A:$A,"〇")))</f>
        <v/>
      </c>
      <c r="K15" s="95" t="str">
        <f>IF(OR($A15="-",K$11="-"),"",IF(SUMIFS(取引履歴!$H:$H,取引履歴!$K:$K,集計データ【保有】!$A15,取引履歴!$B:$B,K$11,取引履歴!$A:$A,"〇")=0,"",SUMIFS(取引履歴!$H:$H,取引履歴!$K:$K,集計データ【保有】!$A15,取引履歴!$B:$B,K$11,取引履歴!$A:$A,"〇")))</f>
        <v/>
      </c>
    </row>
    <row r="16" spans="1:13" x14ac:dyDescent="0.4">
      <c r="A16" s="90" t="str">
        <f>初期設定!$B$11</f>
        <v>5人目</v>
      </c>
      <c r="B16" s="95" t="str">
        <f>IF(OR($A16="-",B$11="-"),"",IF(SUMIFS(取引履歴!$H:$H,取引履歴!$K:$K,集計データ【保有】!$A16,取引履歴!$B:$B,B$11,取引履歴!$A:$A,"〇")=0,"",SUMIFS(取引履歴!$H:$H,取引履歴!$K:$K,集計データ【保有】!$A16,取引履歴!$B:$B,B$11,取引履歴!$A:$A,"〇")))</f>
        <v/>
      </c>
      <c r="C16" s="95" t="str">
        <f>IF(A16="-","",IF(SUMIFS(取引履歴!H:H,取引履歴!K:K,集計データ【保有】!A16,取引履歴!S:S,"〇",取引履歴!A:A,"〇")=0,"",SUMIFS(取引履歴!H:H,取引履歴!K:K,集計データ【保有】!A16,取引履歴!S:S,"〇",取引履歴!A:A,"〇")))</f>
        <v/>
      </c>
      <c r="D16" s="95" t="str">
        <f>IF(OR($A16="-",D$11="-"),"",IF(SUMIFS(取引履歴!$H:$H,取引履歴!$K:$K,集計データ【保有】!$A16,取引履歴!$B:$B,D$11,取引履歴!$A:$A,"〇")=0,"",SUMIFS(取引履歴!$H:$H,取引履歴!$K:$K,集計データ【保有】!$A16,取引履歴!$B:$B,D$11,取引履歴!$A:$A,"〇")))</f>
        <v/>
      </c>
      <c r="E16" s="95" t="str">
        <f>IF(OR($A16="-",E$11="-"),"",IF(SUMIFS(取引履歴!$H:$H,取引履歴!$K:$K,集計データ【保有】!$A16,取引履歴!$B:$B,E$11,取引履歴!$A:$A,"〇")=0,"",SUMIFS(取引履歴!$H:$H,取引履歴!$K:$K,集計データ【保有】!$A16,取引履歴!$B:$B,E$11,取引履歴!$A:$A,"〇")))</f>
        <v/>
      </c>
      <c r="F16" s="95" t="str">
        <f>IF(OR($A16="-",F$11="-"),"",IF(SUMIFS(取引履歴!$H:$H,取引履歴!$K:$K,集計データ【保有】!$A16,取引履歴!$B:$B,F$11,取引履歴!$A:$A,"〇")=0,"",SUMIFS(取引履歴!$H:$H,取引履歴!$K:$K,集計データ【保有】!$A16,取引履歴!$B:$B,F$11,取引履歴!$A:$A,"〇")))</f>
        <v/>
      </c>
      <c r="G16" s="95" t="str">
        <f>IF(OR($A16="-",G$11="-"),"",IF(SUMIFS(取引履歴!$H:$H,取引履歴!$K:$K,集計データ【保有】!$A16,取引履歴!$B:$B,G$11,取引履歴!$A:$A,"〇")=0,"",SUMIFS(取引履歴!$H:$H,取引履歴!$K:$K,集計データ【保有】!$A16,取引履歴!$B:$B,G$11,取引履歴!$A:$A,"〇")))</f>
        <v/>
      </c>
      <c r="H16" s="95" t="str">
        <f>IF(OR($A16="-",H$11="-"),"",IF(SUMIFS(取引履歴!$H:$H,取引履歴!$K:$K,集計データ【保有】!$A16,取引履歴!$B:$B,H$11,取引履歴!$A:$A,"〇")=0,"",SUMIFS(取引履歴!$H:$H,取引履歴!$K:$K,集計データ【保有】!$A16,取引履歴!$B:$B,H$11,取引履歴!$A:$A,"〇")))</f>
        <v/>
      </c>
      <c r="I16" s="95" t="str">
        <f>IF(OR($A16="-",I$11="-"),"",IF(SUMIFS(取引履歴!$H:$H,取引履歴!$K:$K,集計データ【保有】!$A16,取引履歴!$B:$B,I$11,取引履歴!$A:$A,"〇")=0,"",SUMIFS(取引履歴!$H:$H,取引履歴!$K:$K,集計データ【保有】!$A16,取引履歴!$B:$B,I$11,取引履歴!$A:$A,"〇")))</f>
        <v/>
      </c>
      <c r="J16" s="95" t="str">
        <f>IF(OR($A16="-",J$11="-"),"",IF(SUMIFS(取引履歴!$H:$H,取引履歴!$K:$K,集計データ【保有】!$A16,取引履歴!$B:$B,J$11,取引履歴!$A:$A,"〇")=0,"",SUMIFS(取引履歴!$H:$H,取引履歴!$K:$K,集計データ【保有】!$A16,取引履歴!$B:$B,J$11,取引履歴!$A:$A,"〇")))</f>
        <v/>
      </c>
      <c r="K16" s="95" t="str">
        <f>IF(OR($A16="-",K$11="-"),"",IF(SUMIFS(取引履歴!$H:$H,取引履歴!$K:$K,集計データ【保有】!$A16,取引履歴!$B:$B,K$11,取引履歴!$A:$A,"〇")=0,"",SUMIFS(取引履歴!$H:$H,取引履歴!$K:$K,集計データ【保有】!$A16,取引履歴!$B:$B,K$11,取引履歴!$A:$A,"〇")))</f>
        <v/>
      </c>
    </row>
    <row r="17" spans="1:18" x14ac:dyDescent="0.4">
      <c r="A17" s="90" t="str">
        <f>初期設定!$B$12</f>
        <v>-</v>
      </c>
      <c r="B17" s="95" t="str">
        <f>IF(OR($A17="-",B$11="-"),"",IF(SUMIFS(取引履歴!$H:$H,取引履歴!$K:$K,集計データ【保有】!$A17,取引履歴!$B:$B,B$11,取引履歴!$A:$A,"〇")=0,"",SUMIFS(取引履歴!$H:$H,取引履歴!$K:$K,集計データ【保有】!$A17,取引履歴!$B:$B,B$11,取引履歴!$A:$A,"〇")))</f>
        <v/>
      </c>
      <c r="C17" s="95" t="str">
        <f>IF(A17="-","",IF(SUMIFS(取引履歴!H:H,取引履歴!K:K,集計データ【保有】!A17,取引履歴!S:S,"〇",取引履歴!A:A,"〇")=0,"",SUMIFS(取引履歴!H:H,取引履歴!K:K,集計データ【保有】!A17,取引履歴!S:S,"〇",取引履歴!A:A,"〇")))</f>
        <v/>
      </c>
      <c r="D17" s="95" t="str">
        <f>IF(OR($A17="-",D$11="-"),"",IF(SUMIFS(取引履歴!$H:$H,取引履歴!$K:$K,集計データ【保有】!$A17,取引履歴!$B:$B,D$11,取引履歴!$A:$A,"〇")=0,"",SUMIFS(取引履歴!$H:$H,取引履歴!$K:$K,集計データ【保有】!$A17,取引履歴!$B:$B,D$11,取引履歴!$A:$A,"〇")))</f>
        <v/>
      </c>
      <c r="E17" s="95" t="str">
        <f>IF(OR($A17="-",E$11="-"),"",IF(SUMIFS(取引履歴!$H:$H,取引履歴!$K:$K,集計データ【保有】!$A17,取引履歴!$B:$B,E$11,取引履歴!$A:$A,"〇")=0,"",SUMIFS(取引履歴!$H:$H,取引履歴!$K:$K,集計データ【保有】!$A17,取引履歴!$B:$B,E$11,取引履歴!$A:$A,"〇")))</f>
        <v/>
      </c>
      <c r="F17" s="95" t="str">
        <f>IF(OR($A17="-",F$11="-"),"",IF(SUMIFS(取引履歴!$H:$H,取引履歴!$K:$K,集計データ【保有】!$A17,取引履歴!$B:$B,F$11,取引履歴!$A:$A,"〇")=0,"",SUMIFS(取引履歴!$H:$H,取引履歴!$K:$K,集計データ【保有】!$A17,取引履歴!$B:$B,F$11,取引履歴!$A:$A,"〇")))</f>
        <v/>
      </c>
      <c r="G17" s="95" t="str">
        <f>IF(OR($A17="-",G$11="-"),"",IF(SUMIFS(取引履歴!$H:$H,取引履歴!$K:$K,集計データ【保有】!$A17,取引履歴!$B:$B,G$11,取引履歴!$A:$A,"〇")=0,"",SUMIFS(取引履歴!$H:$H,取引履歴!$K:$K,集計データ【保有】!$A17,取引履歴!$B:$B,G$11,取引履歴!$A:$A,"〇")))</f>
        <v/>
      </c>
      <c r="H17" s="95" t="str">
        <f>IF(OR($A17="-",H$11="-"),"",IF(SUMIFS(取引履歴!$H:$H,取引履歴!$K:$K,集計データ【保有】!$A17,取引履歴!$B:$B,H$11,取引履歴!$A:$A,"〇")=0,"",SUMIFS(取引履歴!$H:$H,取引履歴!$K:$K,集計データ【保有】!$A17,取引履歴!$B:$B,H$11,取引履歴!$A:$A,"〇")))</f>
        <v/>
      </c>
      <c r="I17" s="95" t="str">
        <f>IF(OR($A17="-",I$11="-"),"",IF(SUMIFS(取引履歴!$H:$H,取引履歴!$K:$K,集計データ【保有】!$A17,取引履歴!$B:$B,I$11,取引履歴!$A:$A,"〇")=0,"",SUMIFS(取引履歴!$H:$H,取引履歴!$K:$K,集計データ【保有】!$A17,取引履歴!$B:$B,I$11,取引履歴!$A:$A,"〇")))</f>
        <v/>
      </c>
      <c r="J17" s="95" t="str">
        <f>IF(OR($A17="-",J$11="-"),"",IF(SUMIFS(取引履歴!$H:$H,取引履歴!$K:$K,集計データ【保有】!$A17,取引履歴!$B:$B,J$11,取引履歴!$A:$A,"〇")=0,"",SUMIFS(取引履歴!$H:$H,取引履歴!$K:$K,集計データ【保有】!$A17,取引履歴!$B:$B,J$11,取引履歴!$A:$A,"〇")))</f>
        <v/>
      </c>
      <c r="K17" s="95" t="str">
        <f>IF(OR($A17="-",K$11="-"),"",IF(SUMIFS(取引履歴!$H:$H,取引履歴!$K:$K,集計データ【保有】!$A17,取引履歴!$B:$B,K$11,取引履歴!$A:$A,"〇")=0,"",SUMIFS(取引履歴!$H:$H,取引履歴!$K:$K,集計データ【保有】!$A17,取引履歴!$B:$B,K$11,取引履歴!$A:$A,"〇")))</f>
        <v/>
      </c>
    </row>
    <row r="19" spans="1:18" ht="19.5" x14ac:dyDescent="0.4">
      <c r="A19" s="99" t="s">
        <v>97</v>
      </c>
      <c r="B19" s="56"/>
    </row>
    <row r="20" spans="1:18" x14ac:dyDescent="0.4">
      <c r="A20" s="93" t="s">
        <v>27</v>
      </c>
      <c r="B20" s="93" t="s">
        <v>98</v>
      </c>
      <c r="C20" s="93" t="s">
        <v>99</v>
      </c>
      <c r="D20" s="93" t="s">
        <v>42</v>
      </c>
      <c r="E20" s="93" t="s">
        <v>43</v>
      </c>
      <c r="F20" s="93" t="s">
        <v>44</v>
      </c>
      <c r="G20" s="93" t="s">
        <v>45</v>
      </c>
      <c r="H20" s="93" t="s">
        <v>46</v>
      </c>
      <c r="I20" s="93" t="s">
        <v>47</v>
      </c>
      <c r="J20" s="93" t="s">
        <v>48</v>
      </c>
      <c r="K20" s="93" t="s">
        <v>49</v>
      </c>
      <c r="L20" s="93" t="s">
        <v>50</v>
      </c>
      <c r="M20" s="93" t="s">
        <v>51</v>
      </c>
    </row>
    <row r="21" spans="1:18" x14ac:dyDescent="0.4">
      <c r="A21" s="94" t="str">
        <f>初期設定!$B$7</f>
        <v>1人目</v>
      </c>
      <c r="B21" s="104" t="str">
        <f>IF($A21="-","",IF(COUNTIFS(取引履歴!$K:$K,集計データ【保有】!$A21,取引履歴!$R:$R,集計データ【保有】!B$20,取引履歴!$A:$A,"〇")=0,"",COUNTIFS(取引履歴!$K:$K,集計データ【保有】!$A21,取引履歴!$R:$R,集計データ【保有】!B$20,取引履歴!$A:$A,"〇")))</f>
        <v/>
      </c>
      <c r="C21" s="104" t="str">
        <f>IF($A21="-","",IF(COUNTIFS(取引履歴!$K:$K,集計データ【保有】!$A21,取引履歴!$R:$R,集計データ【保有】!C$20,取引履歴!$A:$A,"〇")=0,"",COUNTIFS(取引履歴!$K:$K,集計データ【保有】!$A21,取引履歴!$R:$R,集計データ【保有】!C$20,取引履歴!$A:$A,"〇")))</f>
        <v/>
      </c>
      <c r="D21" s="104" t="str">
        <f>IF($A21="-","",IF(COUNTIFS(取引履歴!$K:$K,集計データ【保有】!$A21,取引履歴!$R:$R,集計データ【保有】!D$20,取引履歴!$A:$A,"〇")=0,"",COUNTIFS(取引履歴!$K:$K,集計データ【保有】!$A21,取引履歴!$R:$R,集計データ【保有】!D$20,取引履歴!$A:$A,"〇")))</f>
        <v/>
      </c>
      <c r="E21" s="104" t="str">
        <f>IF($A21="-","",IF(COUNTIFS(取引履歴!$K:$K,集計データ【保有】!$A21,取引履歴!$R:$R,集計データ【保有】!E$20,取引履歴!$A:$A,"〇")=0,"",COUNTIFS(取引履歴!$K:$K,集計データ【保有】!$A21,取引履歴!$R:$R,集計データ【保有】!E$20,取引履歴!$A:$A,"〇")))</f>
        <v/>
      </c>
      <c r="F21" s="104" t="str">
        <f>IF($A21="-","",IF(COUNTIFS(取引履歴!$K:$K,集計データ【保有】!$A21,取引履歴!$R:$R,集計データ【保有】!F$20,取引履歴!$A:$A,"〇")=0,"",COUNTIFS(取引履歴!$K:$K,集計データ【保有】!$A21,取引履歴!$R:$R,集計データ【保有】!F$20,取引履歴!$A:$A,"〇")))</f>
        <v/>
      </c>
      <c r="G21" s="104" t="str">
        <f>IF($A21="-","",IF(COUNTIFS(取引履歴!$K:$K,集計データ【保有】!$A21,取引履歴!$R:$R,集計データ【保有】!G$20,取引履歴!$A:$A,"〇")=0,"",COUNTIFS(取引履歴!$K:$K,集計データ【保有】!$A21,取引履歴!$R:$R,集計データ【保有】!G$20,取引履歴!$A:$A,"〇")))</f>
        <v/>
      </c>
      <c r="H21" s="104" t="str">
        <f>IF($A21="-","",IF(COUNTIFS(取引履歴!$K:$K,集計データ【保有】!$A21,取引履歴!$R:$R,集計データ【保有】!H$20,取引履歴!$A:$A,"〇")=0,"",COUNTIFS(取引履歴!$K:$K,集計データ【保有】!$A21,取引履歴!$R:$R,集計データ【保有】!H$20,取引履歴!$A:$A,"〇")))</f>
        <v/>
      </c>
      <c r="I21" s="104" t="str">
        <f>IF($A21="-","",IF(COUNTIFS(取引履歴!$K:$K,集計データ【保有】!$A21,取引履歴!$R:$R,集計データ【保有】!I$20,取引履歴!$A:$A,"〇")=0,"",COUNTIFS(取引履歴!$K:$K,集計データ【保有】!$A21,取引履歴!$R:$R,集計データ【保有】!I$20,取引履歴!$A:$A,"〇")))</f>
        <v/>
      </c>
      <c r="J21" s="104" t="str">
        <f>IF($A21="-","",IF(COUNTIFS(取引履歴!$K:$K,集計データ【保有】!$A21,取引履歴!$R:$R,集計データ【保有】!J$20,取引履歴!$A:$A,"〇")=0,"",COUNTIFS(取引履歴!$K:$K,集計データ【保有】!$A21,取引履歴!$R:$R,集計データ【保有】!J$20,取引履歴!$A:$A,"〇")))</f>
        <v/>
      </c>
      <c r="K21" s="104" t="str">
        <f>IF($A21="-","",IF(COUNTIFS(取引履歴!$K:$K,集計データ【保有】!$A21,取引履歴!$R:$R,集計データ【保有】!K$20,取引履歴!$A:$A,"〇")=0,"",COUNTIFS(取引履歴!$K:$K,集計データ【保有】!$A21,取引履歴!$R:$R,集計データ【保有】!K$20,取引履歴!$A:$A,"〇")))</f>
        <v/>
      </c>
      <c r="L21" s="104" t="str">
        <f>IF($A21="-","",IF(COUNTIFS(取引履歴!$K:$K,集計データ【保有】!$A21,取引履歴!$R:$R,集計データ【保有】!L$20,取引履歴!$A:$A,"〇")=0,"",COUNTIFS(取引履歴!$K:$K,集計データ【保有】!$A21,取引履歴!$R:$R,集計データ【保有】!L$20,取引履歴!$A:$A,"〇")))</f>
        <v/>
      </c>
      <c r="M21" s="104" t="str">
        <f>IF($A21="-","",IF(COUNTIFS(取引履歴!$K:$K,集計データ【保有】!$A21,取引履歴!$R:$R,集計データ【保有】!M$20,取引履歴!$A:$A,"〇")=0,"",COUNTIFS(取引履歴!$K:$K,集計データ【保有】!$A21,取引履歴!$R:$R,集計データ【保有】!M$20,取引履歴!$A:$A,"〇")))</f>
        <v/>
      </c>
      <c r="O21" s="56"/>
    </row>
    <row r="22" spans="1:18" x14ac:dyDescent="0.4">
      <c r="A22" s="94" t="str">
        <f>初期設定!$B$8</f>
        <v>2人目</v>
      </c>
      <c r="B22" s="104" t="str">
        <f>IF($A22="-","",IF(COUNTIFS(取引履歴!$K:$K,集計データ【保有】!$A22,取引履歴!$R:$R,集計データ【保有】!B$20,取引履歴!$A:$A,"〇")=0,"",COUNTIFS(取引履歴!$K:$K,集計データ【保有】!$A22,取引履歴!$R:$R,集計データ【保有】!B$20,取引履歴!$A:$A,"〇")))</f>
        <v/>
      </c>
      <c r="C22" s="104" t="str">
        <f>IF($A22="-","",IF(COUNTIFS(取引履歴!$K:$K,集計データ【保有】!$A22,取引履歴!$R:$R,集計データ【保有】!C$20,取引履歴!$A:$A,"〇")=0,"",COUNTIFS(取引履歴!$K:$K,集計データ【保有】!$A22,取引履歴!$R:$R,集計データ【保有】!C$20,取引履歴!$A:$A,"〇")))</f>
        <v/>
      </c>
      <c r="D22" s="104" t="str">
        <f>IF($A22="-","",IF(COUNTIFS(取引履歴!$K:$K,集計データ【保有】!$A22,取引履歴!$R:$R,集計データ【保有】!D$20,取引履歴!$A:$A,"〇")=0,"",COUNTIFS(取引履歴!$K:$K,集計データ【保有】!$A22,取引履歴!$R:$R,集計データ【保有】!D$20,取引履歴!$A:$A,"〇")))</f>
        <v/>
      </c>
      <c r="E22" s="104" t="str">
        <f>IF($A22="-","",IF(COUNTIFS(取引履歴!$K:$K,集計データ【保有】!$A22,取引履歴!$R:$R,集計データ【保有】!E$20,取引履歴!$A:$A,"〇")=0,"",COUNTIFS(取引履歴!$K:$K,集計データ【保有】!$A22,取引履歴!$R:$R,集計データ【保有】!E$20,取引履歴!$A:$A,"〇")))</f>
        <v/>
      </c>
      <c r="F22" s="104" t="str">
        <f>IF($A22="-","",IF(COUNTIFS(取引履歴!$K:$K,集計データ【保有】!$A22,取引履歴!$R:$R,集計データ【保有】!F$20,取引履歴!$A:$A,"〇")=0,"",COUNTIFS(取引履歴!$K:$K,集計データ【保有】!$A22,取引履歴!$R:$R,集計データ【保有】!F$20,取引履歴!$A:$A,"〇")))</f>
        <v/>
      </c>
      <c r="G22" s="104" t="str">
        <f>IF($A22="-","",IF(COUNTIFS(取引履歴!$K:$K,集計データ【保有】!$A22,取引履歴!$R:$R,集計データ【保有】!G$20,取引履歴!$A:$A,"〇")=0,"",COUNTIFS(取引履歴!$K:$K,集計データ【保有】!$A22,取引履歴!$R:$R,集計データ【保有】!G$20,取引履歴!$A:$A,"〇")))</f>
        <v/>
      </c>
      <c r="H22" s="104" t="str">
        <f>IF($A22="-","",IF(COUNTIFS(取引履歴!$K:$K,集計データ【保有】!$A22,取引履歴!$R:$R,集計データ【保有】!H$20,取引履歴!$A:$A,"〇")=0,"",COUNTIFS(取引履歴!$K:$K,集計データ【保有】!$A22,取引履歴!$R:$R,集計データ【保有】!H$20,取引履歴!$A:$A,"〇")))</f>
        <v/>
      </c>
      <c r="I22" s="104" t="str">
        <f>IF($A22="-","",IF(COUNTIFS(取引履歴!$K:$K,集計データ【保有】!$A22,取引履歴!$R:$R,集計データ【保有】!I$20,取引履歴!$A:$A,"〇")=0,"",COUNTIFS(取引履歴!$K:$K,集計データ【保有】!$A22,取引履歴!$R:$R,集計データ【保有】!I$20,取引履歴!$A:$A,"〇")))</f>
        <v/>
      </c>
      <c r="J22" s="104" t="str">
        <f>IF($A22="-","",IF(COUNTIFS(取引履歴!$K:$K,集計データ【保有】!$A22,取引履歴!$R:$R,集計データ【保有】!J$20,取引履歴!$A:$A,"〇")=0,"",COUNTIFS(取引履歴!$K:$K,集計データ【保有】!$A22,取引履歴!$R:$R,集計データ【保有】!J$20,取引履歴!$A:$A,"〇")))</f>
        <v/>
      </c>
      <c r="K22" s="104" t="str">
        <f>IF($A22="-","",IF(COUNTIFS(取引履歴!$K:$K,集計データ【保有】!$A22,取引履歴!$R:$R,集計データ【保有】!K$20,取引履歴!$A:$A,"〇")=0,"",COUNTIFS(取引履歴!$K:$K,集計データ【保有】!$A22,取引履歴!$R:$R,集計データ【保有】!K$20,取引履歴!$A:$A,"〇")))</f>
        <v/>
      </c>
      <c r="L22" s="104" t="str">
        <f>IF($A22="-","",IF(COUNTIFS(取引履歴!$K:$K,集計データ【保有】!$A22,取引履歴!$R:$R,集計データ【保有】!L$20,取引履歴!$A:$A,"〇")=0,"",COUNTIFS(取引履歴!$K:$K,集計データ【保有】!$A22,取引履歴!$R:$R,集計データ【保有】!L$20,取引履歴!$A:$A,"〇")))</f>
        <v/>
      </c>
      <c r="M22" s="104" t="str">
        <f>IF($A22="-","",IF(COUNTIFS(取引履歴!$K:$K,集計データ【保有】!$A22,取引履歴!$R:$R,集計データ【保有】!M$20,取引履歴!$A:$A,"〇")=0,"",COUNTIFS(取引履歴!$K:$K,集計データ【保有】!$A22,取引履歴!$R:$R,集計データ【保有】!M$20,取引履歴!$A:$A,"〇")))</f>
        <v/>
      </c>
    </row>
    <row r="23" spans="1:18" x14ac:dyDescent="0.4">
      <c r="A23" s="94" t="str">
        <f>初期設定!$B$9</f>
        <v>3人目</v>
      </c>
      <c r="B23" s="104" t="str">
        <f>IF($A23="-","",IF(COUNTIFS(取引履歴!$K:$K,集計データ【保有】!$A23,取引履歴!$R:$R,集計データ【保有】!B$20,取引履歴!$A:$A,"〇")=0,"",COUNTIFS(取引履歴!$K:$K,集計データ【保有】!$A23,取引履歴!$R:$R,集計データ【保有】!B$20,取引履歴!$A:$A,"〇")))</f>
        <v/>
      </c>
      <c r="C23" s="104" t="str">
        <f>IF($A23="-","",IF(COUNTIFS(取引履歴!$K:$K,集計データ【保有】!$A23,取引履歴!$R:$R,集計データ【保有】!C$20,取引履歴!$A:$A,"〇")=0,"",COUNTIFS(取引履歴!$K:$K,集計データ【保有】!$A23,取引履歴!$R:$R,集計データ【保有】!C$20,取引履歴!$A:$A,"〇")))</f>
        <v/>
      </c>
      <c r="D23" s="104" t="str">
        <f>IF($A23="-","",IF(COUNTIFS(取引履歴!$K:$K,集計データ【保有】!$A23,取引履歴!$R:$R,集計データ【保有】!D$20,取引履歴!$A:$A,"〇")=0,"",COUNTIFS(取引履歴!$K:$K,集計データ【保有】!$A23,取引履歴!$R:$R,集計データ【保有】!D$20,取引履歴!$A:$A,"〇")))</f>
        <v/>
      </c>
      <c r="E23" s="104" t="str">
        <f>IF($A23="-","",IF(COUNTIFS(取引履歴!$K:$K,集計データ【保有】!$A23,取引履歴!$R:$R,集計データ【保有】!E$20,取引履歴!$A:$A,"〇")=0,"",COUNTIFS(取引履歴!$K:$K,集計データ【保有】!$A23,取引履歴!$R:$R,集計データ【保有】!E$20,取引履歴!$A:$A,"〇")))</f>
        <v/>
      </c>
      <c r="F23" s="104" t="str">
        <f>IF($A23="-","",IF(COUNTIFS(取引履歴!$K:$K,集計データ【保有】!$A23,取引履歴!$R:$R,集計データ【保有】!F$20,取引履歴!$A:$A,"〇")=0,"",COUNTIFS(取引履歴!$K:$K,集計データ【保有】!$A23,取引履歴!$R:$R,集計データ【保有】!F$20,取引履歴!$A:$A,"〇")))</f>
        <v/>
      </c>
      <c r="G23" s="104" t="str">
        <f>IF($A23="-","",IF(COUNTIFS(取引履歴!$K:$K,集計データ【保有】!$A23,取引履歴!$R:$R,集計データ【保有】!G$20,取引履歴!$A:$A,"〇")=0,"",COUNTIFS(取引履歴!$K:$K,集計データ【保有】!$A23,取引履歴!$R:$R,集計データ【保有】!G$20,取引履歴!$A:$A,"〇")))</f>
        <v/>
      </c>
      <c r="H23" s="104" t="str">
        <f>IF($A23="-","",IF(COUNTIFS(取引履歴!$K:$K,集計データ【保有】!$A23,取引履歴!$R:$R,集計データ【保有】!H$20,取引履歴!$A:$A,"〇")=0,"",COUNTIFS(取引履歴!$K:$K,集計データ【保有】!$A23,取引履歴!$R:$R,集計データ【保有】!H$20,取引履歴!$A:$A,"〇")))</f>
        <v/>
      </c>
      <c r="I23" s="104" t="str">
        <f>IF($A23="-","",IF(COUNTIFS(取引履歴!$K:$K,集計データ【保有】!$A23,取引履歴!$R:$R,集計データ【保有】!I$20,取引履歴!$A:$A,"〇")=0,"",COUNTIFS(取引履歴!$K:$K,集計データ【保有】!$A23,取引履歴!$R:$R,集計データ【保有】!I$20,取引履歴!$A:$A,"〇")))</f>
        <v/>
      </c>
      <c r="J23" s="104" t="str">
        <f>IF($A23="-","",IF(COUNTIFS(取引履歴!$K:$K,集計データ【保有】!$A23,取引履歴!$R:$R,集計データ【保有】!J$20,取引履歴!$A:$A,"〇")=0,"",COUNTIFS(取引履歴!$K:$K,集計データ【保有】!$A23,取引履歴!$R:$R,集計データ【保有】!J$20,取引履歴!$A:$A,"〇")))</f>
        <v/>
      </c>
      <c r="K23" s="104" t="str">
        <f>IF($A23="-","",IF(COUNTIFS(取引履歴!$K:$K,集計データ【保有】!$A23,取引履歴!$R:$R,集計データ【保有】!K$20,取引履歴!$A:$A,"〇")=0,"",COUNTIFS(取引履歴!$K:$K,集計データ【保有】!$A23,取引履歴!$R:$R,集計データ【保有】!K$20,取引履歴!$A:$A,"〇")))</f>
        <v/>
      </c>
      <c r="L23" s="104" t="str">
        <f>IF($A23="-","",IF(COUNTIFS(取引履歴!$K:$K,集計データ【保有】!$A23,取引履歴!$R:$R,集計データ【保有】!L$20,取引履歴!$A:$A,"〇")=0,"",COUNTIFS(取引履歴!$K:$K,集計データ【保有】!$A23,取引履歴!$R:$R,集計データ【保有】!L$20,取引履歴!$A:$A,"〇")))</f>
        <v/>
      </c>
      <c r="M23" s="104" t="str">
        <f>IF($A23="-","",IF(COUNTIFS(取引履歴!$K:$K,集計データ【保有】!$A23,取引履歴!$R:$R,集計データ【保有】!M$20,取引履歴!$A:$A,"〇")=0,"",COUNTIFS(取引履歴!$K:$K,集計データ【保有】!$A23,取引履歴!$R:$R,集計データ【保有】!M$20,取引履歴!$A:$A,"〇")))</f>
        <v/>
      </c>
    </row>
    <row r="24" spans="1:18" x14ac:dyDescent="0.4">
      <c r="A24" s="94" t="str">
        <f>初期設定!$B$10</f>
        <v>4人目</v>
      </c>
      <c r="B24" s="104" t="str">
        <f>IF($A24="-","",IF(COUNTIFS(取引履歴!$K:$K,集計データ【保有】!$A24,取引履歴!$R:$R,集計データ【保有】!B$20,取引履歴!$A:$A,"〇")=0,"",COUNTIFS(取引履歴!$K:$K,集計データ【保有】!$A24,取引履歴!$R:$R,集計データ【保有】!B$20,取引履歴!$A:$A,"〇")))</f>
        <v/>
      </c>
      <c r="C24" s="104" t="str">
        <f>IF($A24="-","",IF(COUNTIFS(取引履歴!$K:$K,集計データ【保有】!$A24,取引履歴!$R:$R,集計データ【保有】!C$20,取引履歴!$A:$A,"〇")=0,"",COUNTIFS(取引履歴!$K:$K,集計データ【保有】!$A24,取引履歴!$R:$R,集計データ【保有】!C$20,取引履歴!$A:$A,"〇")))</f>
        <v/>
      </c>
      <c r="D24" s="104" t="str">
        <f>IF($A24="-","",IF(COUNTIFS(取引履歴!$K:$K,集計データ【保有】!$A24,取引履歴!$R:$R,集計データ【保有】!D$20,取引履歴!$A:$A,"〇")=0,"",COUNTIFS(取引履歴!$K:$K,集計データ【保有】!$A24,取引履歴!$R:$R,集計データ【保有】!D$20,取引履歴!$A:$A,"〇")))</f>
        <v/>
      </c>
      <c r="E24" s="104" t="str">
        <f>IF($A24="-","",IF(COUNTIFS(取引履歴!$K:$K,集計データ【保有】!$A24,取引履歴!$R:$R,集計データ【保有】!E$20,取引履歴!$A:$A,"〇")=0,"",COUNTIFS(取引履歴!$K:$K,集計データ【保有】!$A24,取引履歴!$R:$R,集計データ【保有】!E$20,取引履歴!$A:$A,"〇")))</f>
        <v/>
      </c>
      <c r="F24" s="104" t="str">
        <f>IF($A24="-","",IF(COUNTIFS(取引履歴!$K:$K,集計データ【保有】!$A24,取引履歴!$R:$R,集計データ【保有】!F$20,取引履歴!$A:$A,"〇")=0,"",COUNTIFS(取引履歴!$K:$K,集計データ【保有】!$A24,取引履歴!$R:$R,集計データ【保有】!F$20,取引履歴!$A:$A,"〇")))</f>
        <v/>
      </c>
      <c r="G24" s="104" t="str">
        <f>IF($A24="-","",IF(COUNTIFS(取引履歴!$K:$K,集計データ【保有】!$A24,取引履歴!$R:$R,集計データ【保有】!G$20,取引履歴!$A:$A,"〇")=0,"",COUNTIFS(取引履歴!$K:$K,集計データ【保有】!$A24,取引履歴!$R:$R,集計データ【保有】!G$20,取引履歴!$A:$A,"〇")))</f>
        <v/>
      </c>
      <c r="H24" s="104" t="str">
        <f>IF($A24="-","",IF(COUNTIFS(取引履歴!$K:$K,集計データ【保有】!$A24,取引履歴!$R:$R,集計データ【保有】!H$20,取引履歴!$A:$A,"〇")=0,"",COUNTIFS(取引履歴!$K:$K,集計データ【保有】!$A24,取引履歴!$R:$R,集計データ【保有】!H$20,取引履歴!$A:$A,"〇")))</f>
        <v/>
      </c>
      <c r="I24" s="104" t="str">
        <f>IF($A24="-","",IF(COUNTIFS(取引履歴!$K:$K,集計データ【保有】!$A24,取引履歴!$R:$R,集計データ【保有】!I$20,取引履歴!$A:$A,"〇")=0,"",COUNTIFS(取引履歴!$K:$K,集計データ【保有】!$A24,取引履歴!$R:$R,集計データ【保有】!I$20,取引履歴!$A:$A,"〇")))</f>
        <v/>
      </c>
      <c r="J24" s="104" t="str">
        <f>IF($A24="-","",IF(COUNTIFS(取引履歴!$K:$K,集計データ【保有】!$A24,取引履歴!$R:$R,集計データ【保有】!J$20,取引履歴!$A:$A,"〇")=0,"",COUNTIFS(取引履歴!$K:$K,集計データ【保有】!$A24,取引履歴!$R:$R,集計データ【保有】!J$20,取引履歴!$A:$A,"〇")))</f>
        <v/>
      </c>
      <c r="K24" s="104" t="str">
        <f>IF($A24="-","",IF(COUNTIFS(取引履歴!$K:$K,集計データ【保有】!$A24,取引履歴!$R:$R,集計データ【保有】!K$20,取引履歴!$A:$A,"〇")=0,"",COUNTIFS(取引履歴!$K:$K,集計データ【保有】!$A24,取引履歴!$R:$R,集計データ【保有】!K$20,取引履歴!$A:$A,"〇")))</f>
        <v/>
      </c>
      <c r="L24" s="104" t="str">
        <f>IF($A24="-","",IF(COUNTIFS(取引履歴!$K:$K,集計データ【保有】!$A24,取引履歴!$R:$R,集計データ【保有】!L$20,取引履歴!$A:$A,"〇")=0,"",COUNTIFS(取引履歴!$K:$K,集計データ【保有】!$A24,取引履歴!$R:$R,集計データ【保有】!L$20,取引履歴!$A:$A,"〇")))</f>
        <v/>
      </c>
      <c r="M24" s="104" t="str">
        <f>IF($A24="-","",IF(COUNTIFS(取引履歴!$K:$K,集計データ【保有】!$A24,取引履歴!$R:$R,集計データ【保有】!M$20,取引履歴!$A:$A,"〇")=0,"",COUNTIFS(取引履歴!$K:$K,集計データ【保有】!$A24,取引履歴!$R:$R,集計データ【保有】!M$20,取引履歴!$A:$A,"〇")))</f>
        <v/>
      </c>
    </row>
    <row r="25" spans="1:18" x14ac:dyDescent="0.4">
      <c r="A25" s="94" t="str">
        <f>初期設定!$B$11</f>
        <v>5人目</v>
      </c>
      <c r="B25" s="104" t="str">
        <f>IF($A25="-","",IF(COUNTIFS(取引履歴!$K:$K,集計データ【保有】!$A25,取引履歴!$R:$R,集計データ【保有】!B$20,取引履歴!$A:$A,"〇")=0,"",COUNTIFS(取引履歴!$K:$K,集計データ【保有】!$A25,取引履歴!$R:$R,集計データ【保有】!B$20,取引履歴!$A:$A,"〇")))</f>
        <v/>
      </c>
      <c r="C25" s="104" t="str">
        <f>IF($A25="-","",IF(COUNTIFS(取引履歴!$K:$K,集計データ【保有】!$A25,取引履歴!$R:$R,集計データ【保有】!C$20,取引履歴!$A:$A,"〇")=0,"",COUNTIFS(取引履歴!$K:$K,集計データ【保有】!$A25,取引履歴!$R:$R,集計データ【保有】!C$20,取引履歴!$A:$A,"〇")))</f>
        <v/>
      </c>
      <c r="D25" s="104" t="str">
        <f>IF($A25="-","",IF(COUNTIFS(取引履歴!$K:$K,集計データ【保有】!$A25,取引履歴!$R:$R,集計データ【保有】!D$20,取引履歴!$A:$A,"〇")=0,"",COUNTIFS(取引履歴!$K:$K,集計データ【保有】!$A25,取引履歴!$R:$R,集計データ【保有】!D$20,取引履歴!$A:$A,"〇")))</f>
        <v/>
      </c>
      <c r="E25" s="104" t="str">
        <f>IF($A25="-","",IF(COUNTIFS(取引履歴!$K:$K,集計データ【保有】!$A25,取引履歴!$R:$R,集計データ【保有】!E$20,取引履歴!$A:$A,"〇")=0,"",COUNTIFS(取引履歴!$K:$K,集計データ【保有】!$A25,取引履歴!$R:$R,集計データ【保有】!E$20,取引履歴!$A:$A,"〇")))</f>
        <v/>
      </c>
      <c r="F25" s="104" t="str">
        <f>IF($A25="-","",IF(COUNTIFS(取引履歴!$K:$K,集計データ【保有】!$A25,取引履歴!$R:$R,集計データ【保有】!F$20,取引履歴!$A:$A,"〇")=0,"",COUNTIFS(取引履歴!$K:$K,集計データ【保有】!$A25,取引履歴!$R:$R,集計データ【保有】!F$20,取引履歴!$A:$A,"〇")))</f>
        <v/>
      </c>
      <c r="G25" s="104" t="str">
        <f>IF($A25="-","",IF(COUNTIFS(取引履歴!$K:$K,集計データ【保有】!$A25,取引履歴!$R:$R,集計データ【保有】!G$20,取引履歴!$A:$A,"〇")=0,"",COUNTIFS(取引履歴!$K:$K,集計データ【保有】!$A25,取引履歴!$R:$R,集計データ【保有】!G$20,取引履歴!$A:$A,"〇")))</f>
        <v/>
      </c>
      <c r="H25" s="104" t="str">
        <f>IF($A25="-","",IF(COUNTIFS(取引履歴!$K:$K,集計データ【保有】!$A25,取引履歴!$R:$R,集計データ【保有】!H$20,取引履歴!$A:$A,"〇")=0,"",COUNTIFS(取引履歴!$K:$K,集計データ【保有】!$A25,取引履歴!$R:$R,集計データ【保有】!H$20,取引履歴!$A:$A,"〇")))</f>
        <v/>
      </c>
      <c r="I25" s="104" t="str">
        <f>IF($A25="-","",IF(COUNTIFS(取引履歴!$K:$K,集計データ【保有】!$A25,取引履歴!$R:$R,集計データ【保有】!I$20,取引履歴!$A:$A,"〇")=0,"",COUNTIFS(取引履歴!$K:$K,集計データ【保有】!$A25,取引履歴!$R:$R,集計データ【保有】!I$20,取引履歴!$A:$A,"〇")))</f>
        <v/>
      </c>
      <c r="J25" s="104" t="str">
        <f>IF($A25="-","",IF(COUNTIFS(取引履歴!$K:$K,集計データ【保有】!$A25,取引履歴!$R:$R,集計データ【保有】!J$20,取引履歴!$A:$A,"〇")=0,"",COUNTIFS(取引履歴!$K:$K,集計データ【保有】!$A25,取引履歴!$R:$R,集計データ【保有】!J$20,取引履歴!$A:$A,"〇")))</f>
        <v/>
      </c>
      <c r="K25" s="104" t="str">
        <f>IF($A25="-","",IF(COUNTIFS(取引履歴!$K:$K,集計データ【保有】!$A25,取引履歴!$R:$R,集計データ【保有】!K$20,取引履歴!$A:$A,"〇")=0,"",COUNTIFS(取引履歴!$K:$K,集計データ【保有】!$A25,取引履歴!$R:$R,集計データ【保有】!K$20,取引履歴!$A:$A,"〇")))</f>
        <v/>
      </c>
      <c r="L25" s="104" t="str">
        <f>IF($A25="-","",IF(COUNTIFS(取引履歴!$K:$K,集計データ【保有】!$A25,取引履歴!$R:$R,集計データ【保有】!L$20,取引履歴!$A:$A,"〇")=0,"",COUNTIFS(取引履歴!$K:$K,集計データ【保有】!$A25,取引履歴!$R:$R,集計データ【保有】!L$20,取引履歴!$A:$A,"〇")))</f>
        <v/>
      </c>
      <c r="M25" s="104" t="str">
        <f>IF($A25="-","",IF(COUNTIFS(取引履歴!$K:$K,集計データ【保有】!$A25,取引履歴!$R:$R,集計データ【保有】!M$20,取引履歴!$A:$A,"〇")=0,"",COUNTIFS(取引履歴!$K:$K,集計データ【保有】!$A25,取引履歴!$R:$R,集計データ【保有】!M$20,取引履歴!$A:$A,"〇")))</f>
        <v/>
      </c>
    </row>
    <row r="26" spans="1:18" x14ac:dyDescent="0.4">
      <c r="A26" s="94" t="str">
        <f>初期設定!$B$12</f>
        <v>-</v>
      </c>
      <c r="B26" s="104" t="str">
        <f>IF($A26="-","",IF(COUNTIFS(取引履歴!$K:$K,集計データ【保有】!$A26,取引履歴!$R:$R,集計データ【保有】!B$20,取引履歴!$A:$A,"〇")=0,"",COUNTIFS(取引履歴!$K:$K,集計データ【保有】!$A26,取引履歴!$R:$R,集計データ【保有】!B$20,取引履歴!$A:$A,"〇")))</f>
        <v/>
      </c>
      <c r="C26" s="104" t="str">
        <f>IF($A26="-","",IF(COUNTIFS(取引履歴!$K:$K,集計データ【保有】!$A26,取引履歴!$R:$R,集計データ【保有】!C$20,取引履歴!$A:$A,"〇")=0,"",COUNTIFS(取引履歴!$K:$K,集計データ【保有】!$A26,取引履歴!$R:$R,集計データ【保有】!C$20,取引履歴!$A:$A,"〇")))</f>
        <v/>
      </c>
      <c r="D26" s="104" t="str">
        <f>IF($A26="-","",IF(COUNTIFS(取引履歴!$K:$K,集計データ【保有】!$A26,取引履歴!$R:$R,集計データ【保有】!D$20,取引履歴!$A:$A,"〇")=0,"",COUNTIFS(取引履歴!$K:$K,集計データ【保有】!$A26,取引履歴!$R:$R,集計データ【保有】!D$20,取引履歴!$A:$A,"〇")))</f>
        <v/>
      </c>
      <c r="E26" s="104" t="str">
        <f>IF($A26="-","",IF(COUNTIFS(取引履歴!$K:$K,集計データ【保有】!$A26,取引履歴!$R:$R,集計データ【保有】!E$20,取引履歴!$A:$A,"〇")=0,"",COUNTIFS(取引履歴!$K:$K,集計データ【保有】!$A26,取引履歴!$R:$R,集計データ【保有】!E$20,取引履歴!$A:$A,"〇")))</f>
        <v/>
      </c>
      <c r="F26" s="104" t="str">
        <f>IF($A26="-","",IF(COUNTIFS(取引履歴!$K:$K,集計データ【保有】!$A26,取引履歴!$R:$R,集計データ【保有】!F$20,取引履歴!$A:$A,"〇")=0,"",COUNTIFS(取引履歴!$K:$K,集計データ【保有】!$A26,取引履歴!$R:$R,集計データ【保有】!F$20,取引履歴!$A:$A,"〇")))</f>
        <v/>
      </c>
      <c r="G26" s="104" t="str">
        <f>IF($A26="-","",IF(COUNTIFS(取引履歴!$K:$K,集計データ【保有】!$A26,取引履歴!$R:$R,集計データ【保有】!G$20,取引履歴!$A:$A,"〇")=0,"",COUNTIFS(取引履歴!$K:$K,集計データ【保有】!$A26,取引履歴!$R:$R,集計データ【保有】!G$20,取引履歴!$A:$A,"〇")))</f>
        <v/>
      </c>
      <c r="H26" s="104" t="str">
        <f>IF($A26="-","",IF(COUNTIFS(取引履歴!$K:$K,集計データ【保有】!$A26,取引履歴!$R:$R,集計データ【保有】!H$20,取引履歴!$A:$A,"〇")=0,"",COUNTIFS(取引履歴!$K:$K,集計データ【保有】!$A26,取引履歴!$R:$R,集計データ【保有】!H$20,取引履歴!$A:$A,"〇")))</f>
        <v/>
      </c>
      <c r="I26" s="104" t="str">
        <f>IF($A26="-","",IF(COUNTIFS(取引履歴!$K:$K,集計データ【保有】!$A26,取引履歴!$R:$R,集計データ【保有】!I$20,取引履歴!$A:$A,"〇")=0,"",COUNTIFS(取引履歴!$K:$K,集計データ【保有】!$A26,取引履歴!$R:$R,集計データ【保有】!I$20,取引履歴!$A:$A,"〇")))</f>
        <v/>
      </c>
      <c r="J26" s="104" t="str">
        <f>IF($A26="-","",IF(COUNTIFS(取引履歴!$K:$K,集計データ【保有】!$A26,取引履歴!$R:$R,集計データ【保有】!J$20,取引履歴!$A:$A,"〇")=0,"",COUNTIFS(取引履歴!$K:$K,集計データ【保有】!$A26,取引履歴!$R:$R,集計データ【保有】!J$20,取引履歴!$A:$A,"〇")))</f>
        <v/>
      </c>
      <c r="K26" s="104" t="str">
        <f>IF($A26="-","",IF(COUNTIFS(取引履歴!$K:$K,集計データ【保有】!$A26,取引履歴!$R:$R,集計データ【保有】!K$20,取引履歴!$A:$A,"〇")=0,"",COUNTIFS(取引履歴!$K:$K,集計データ【保有】!$A26,取引履歴!$R:$R,集計データ【保有】!K$20,取引履歴!$A:$A,"〇")))</f>
        <v/>
      </c>
      <c r="L26" s="104" t="str">
        <f>IF($A26="-","",IF(COUNTIFS(取引履歴!$K:$K,集計データ【保有】!$A26,取引履歴!$R:$R,集計データ【保有】!L$20,取引履歴!$A:$A,"〇")=0,"",COUNTIFS(取引履歴!$K:$K,集計データ【保有】!$A26,取引履歴!$R:$R,集計データ【保有】!L$20,取引履歴!$A:$A,"〇")))</f>
        <v/>
      </c>
      <c r="M26" s="104" t="str">
        <f>IF($A26="-","",IF(COUNTIFS(取引履歴!$K:$K,集計データ【保有】!$A26,取引履歴!$R:$R,集計データ【保有】!M$20,取引履歴!$A:$A,"〇")=0,"",COUNTIFS(取引履歴!$K:$K,集計データ【保有】!$A26,取引履歴!$R:$R,集計データ【保有】!M$20,取引履歴!$A:$A,"〇")))</f>
        <v/>
      </c>
    </row>
    <row r="28" spans="1:18" ht="19.5" x14ac:dyDescent="0.4">
      <c r="A28" s="92" t="s">
        <v>96</v>
      </c>
      <c r="B28" s="56"/>
    </row>
    <row r="29" spans="1:18" s="61" customFormat="1" x14ac:dyDescent="0.4">
      <c r="A29" s="96" t="s">
        <v>27</v>
      </c>
      <c r="B29" s="98" t="str">
        <f>初期設定!$A$7</f>
        <v>マネックス証券</v>
      </c>
      <c r="C29" s="98" t="str">
        <f>初期設定!$A$8</f>
        <v>SBI証券</v>
      </c>
      <c r="D29" s="98" t="str">
        <f>初期設定!$A$9</f>
        <v>楽天証券</v>
      </c>
      <c r="E29" s="98" t="str">
        <f>初期設定!$A$10</f>
        <v>松井証券</v>
      </c>
      <c r="F29" s="98" t="str">
        <f>初期設定!$A$11</f>
        <v>auカブコム証券</v>
      </c>
      <c r="G29" s="98" t="str">
        <f>初期設定!$A$12</f>
        <v>SMBC日興証券</v>
      </c>
      <c r="H29" s="98" t="str">
        <f>初期設定!$A$13</f>
        <v>野村證券</v>
      </c>
      <c r="I29" s="98" t="str">
        <f>初期設定!$A$14</f>
        <v>みずほ証券</v>
      </c>
      <c r="J29" s="98" t="str">
        <f>初期設定!$A$15</f>
        <v>大和証券</v>
      </c>
      <c r="K29" s="98" t="str">
        <f>初期設定!$A$16</f>
        <v>岡三オンライン証券</v>
      </c>
      <c r="L29" s="98" t="str">
        <f>初期設定!$A$17</f>
        <v>岡三証券</v>
      </c>
      <c r="M29" s="98" t="str">
        <f>初期設定!$A$18</f>
        <v>ネオモバ</v>
      </c>
      <c r="N29" s="98" t="str">
        <f>初期設定!$A$19</f>
        <v>ネオトレ</v>
      </c>
      <c r="O29" s="98" t="str">
        <f>初期設定!$A$20</f>
        <v>LINE証券</v>
      </c>
      <c r="P29" s="98" t="str">
        <f>初期設定!$A$21</f>
        <v>PayPay証券</v>
      </c>
      <c r="Q29" s="98" t="str">
        <f>初期設定!$A$22</f>
        <v>GMOクリック証券</v>
      </c>
      <c r="R29" s="98" t="str">
        <f>初期設定!$A$23</f>
        <v>-</v>
      </c>
    </row>
    <row r="30" spans="1:18" x14ac:dyDescent="0.4">
      <c r="A30" s="97" t="str">
        <f>初期設定!$B$7</f>
        <v>1人目</v>
      </c>
      <c r="B30" s="4" t="str">
        <f>IF(OR($A30="-",B$29="-"),"",IF(SUMIFS(取引履歴!$H:$H,取引履歴!$K:$K,集計データ【保有】!$A30,取引履歴!$J:$J,集計データ【保有】!B$29,取引履歴!$A:$A,"〇")=0,"",SUMIFS(取引履歴!$H:$H,取引履歴!$K:$K,集計データ【保有】!$A30,取引履歴!$J:$J,集計データ【保有】!B$29,取引履歴!$A:$A,"〇")))</f>
        <v/>
      </c>
      <c r="C30" s="4" t="str">
        <f>IF(OR($A30="-",C$29="-"),"",IF(SUMIFS(取引履歴!$H:$H,取引履歴!$K:$K,集計データ【保有】!$A30,取引履歴!$J:$J,集計データ【保有】!C$29,取引履歴!$A:$A,"〇")=0,"",SUMIFS(取引履歴!$H:$H,取引履歴!$K:$K,集計データ【保有】!$A30,取引履歴!$J:$J,集計データ【保有】!C$29,取引履歴!$A:$A,"〇")))</f>
        <v/>
      </c>
      <c r="D30" s="4" t="str">
        <f>IF(OR($A30="-",D$29="-"),"",IF(SUMIFS(取引履歴!$H:$H,取引履歴!$K:$K,集計データ【保有】!$A30,取引履歴!$J:$J,集計データ【保有】!D$29,取引履歴!$A:$A,"〇")=0,"",SUMIFS(取引履歴!$H:$H,取引履歴!$K:$K,集計データ【保有】!$A30,取引履歴!$J:$J,集計データ【保有】!D$29,取引履歴!$A:$A,"〇")))</f>
        <v/>
      </c>
      <c r="E30" s="4" t="str">
        <f>IF(OR($A30="-",E$29="-"),"",IF(SUMIFS(取引履歴!$H:$H,取引履歴!$K:$K,集計データ【保有】!$A30,取引履歴!$J:$J,集計データ【保有】!E$29,取引履歴!$A:$A,"〇")=0,"",SUMIFS(取引履歴!$H:$H,取引履歴!$K:$K,集計データ【保有】!$A30,取引履歴!$J:$J,集計データ【保有】!E$29,取引履歴!$A:$A,"〇")))</f>
        <v/>
      </c>
      <c r="F30" s="4" t="str">
        <f>IF(OR($A30="-",F$29="-"),"",IF(SUMIFS(取引履歴!$H:$H,取引履歴!$K:$K,集計データ【保有】!$A30,取引履歴!$J:$J,集計データ【保有】!F$29,取引履歴!$A:$A,"〇")=0,"",SUMIFS(取引履歴!$H:$H,取引履歴!$K:$K,集計データ【保有】!$A30,取引履歴!$J:$J,集計データ【保有】!F$29,取引履歴!$A:$A,"〇")))</f>
        <v/>
      </c>
      <c r="G30" s="4" t="str">
        <f>IF(OR($A30="-",G$29="-"),"",IF(SUMIFS(取引履歴!$H:$H,取引履歴!$K:$K,集計データ【保有】!$A30,取引履歴!$J:$J,集計データ【保有】!G$29,取引履歴!$A:$A,"〇")=0,"",SUMIFS(取引履歴!$H:$H,取引履歴!$K:$K,集計データ【保有】!$A30,取引履歴!$J:$J,集計データ【保有】!G$29,取引履歴!$A:$A,"〇")))</f>
        <v/>
      </c>
      <c r="H30" s="4" t="str">
        <f>IF(OR($A30="-",H$29="-"),"",IF(SUMIFS(取引履歴!$H:$H,取引履歴!$K:$K,集計データ【保有】!$A30,取引履歴!$J:$J,集計データ【保有】!H$29,取引履歴!$A:$A,"〇")=0,"",SUMIFS(取引履歴!$H:$H,取引履歴!$K:$K,集計データ【保有】!$A30,取引履歴!$J:$J,集計データ【保有】!H$29,取引履歴!$A:$A,"〇")))</f>
        <v/>
      </c>
      <c r="I30" s="4" t="str">
        <f>IF(OR($A30="-",I$29="-"),"",IF(SUMIFS(取引履歴!$H:$H,取引履歴!$K:$K,集計データ【保有】!$A30,取引履歴!$J:$J,集計データ【保有】!I$29,取引履歴!$A:$A,"〇")=0,"",SUMIFS(取引履歴!$H:$H,取引履歴!$K:$K,集計データ【保有】!$A30,取引履歴!$J:$J,集計データ【保有】!I$29,取引履歴!$A:$A,"〇")))</f>
        <v/>
      </c>
      <c r="J30" s="4" t="str">
        <f>IF(OR($A30="-",J$29="-"),"",IF(SUMIFS(取引履歴!$H:$H,取引履歴!$K:$K,集計データ【保有】!$A30,取引履歴!$J:$J,集計データ【保有】!J$29,取引履歴!$A:$A,"〇")=0,"",SUMIFS(取引履歴!$H:$H,取引履歴!$K:$K,集計データ【保有】!$A30,取引履歴!$J:$J,集計データ【保有】!J$29,取引履歴!$A:$A,"〇")))</f>
        <v/>
      </c>
      <c r="K30" s="4" t="str">
        <f>IF(OR($A30="-",K$29="-"),"",IF(SUMIFS(取引履歴!$H:$H,取引履歴!$K:$K,集計データ【保有】!$A30,取引履歴!$J:$J,集計データ【保有】!K$29,取引履歴!$A:$A,"〇")=0,"",SUMIFS(取引履歴!$H:$H,取引履歴!$K:$K,集計データ【保有】!$A30,取引履歴!$J:$J,集計データ【保有】!K$29,取引履歴!$A:$A,"〇")))</f>
        <v/>
      </c>
      <c r="L30" s="4" t="str">
        <f>IF(OR($A30="-",L$29="-"),"",IF(SUMIFS(取引履歴!$H:$H,取引履歴!$K:$K,集計データ【保有】!$A30,取引履歴!$J:$J,集計データ【保有】!L$29,取引履歴!$A:$A,"〇")=0,"",SUMIFS(取引履歴!$H:$H,取引履歴!$K:$K,集計データ【保有】!$A30,取引履歴!$J:$J,集計データ【保有】!L$29,取引履歴!$A:$A,"〇")))</f>
        <v/>
      </c>
      <c r="M30" s="4" t="str">
        <f>IF(OR($A30="-",M$29="-"),"",IF(SUMIFS(取引履歴!$H:$H,取引履歴!$K:$K,集計データ【保有】!$A30,取引履歴!$J:$J,集計データ【保有】!M$29,取引履歴!$A:$A,"〇")=0,"",SUMIFS(取引履歴!$H:$H,取引履歴!$K:$K,集計データ【保有】!$A30,取引履歴!$J:$J,集計データ【保有】!M$29,取引履歴!$A:$A,"〇")))</f>
        <v/>
      </c>
      <c r="N30" s="4" t="str">
        <f>IF(OR($A30="-",N$29="-"),"",IF(SUMIFS(取引履歴!$H:$H,取引履歴!$K:$K,集計データ【保有】!$A30,取引履歴!$J:$J,集計データ【保有】!N$29,取引履歴!$A:$A,"〇")=0,"",SUMIFS(取引履歴!$H:$H,取引履歴!$K:$K,集計データ【保有】!$A30,取引履歴!$J:$J,集計データ【保有】!N$29,取引履歴!$A:$A,"〇")))</f>
        <v/>
      </c>
      <c r="O30" s="4" t="str">
        <f>IF(OR($A30="-",O$29="-"),"",IF(SUMIFS(取引履歴!$H:$H,取引履歴!$K:$K,集計データ【保有】!$A30,取引履歴!$J:$J,集計データ【保有】!O$29,取引履歴!$A:$A,"〇")=0,"",SUMIFS(取引履歴!$H:$H,取引履歴!$K:$K,集計データ【保有】!$A30,取引履歴!$J:$J,集計データ【保有】!O$29,取引履歴!$A:$A,"〇")))</f>
        <v/>
      </c>
      <c r="P30" s="4" t="str">
        <f>IF(OR($A30="-",P$29="-"),"",IF(SUMIFS(取引履歴!$H:$H,取引履歴!$K:$K,集計データ【保有】!$A30,取引履歴!$J:$J,集計データ【保有】!P$29,取引履歴!$A:$A,"〇")=0,"",SUMIFS(取引履歴!$H:$H,取引履歴!$K:$K,集計データ【保有】!$A30,取引履歴!$J:$J,集計データ【保有】!P$29,取引履歴!$A:$A,"〇")))</f>
        <v/>
      </c>
      <c r="Q30" s="4" t="str">
        <f>IF(OR($A30="-",Q$29="-"),"",IF(SUMIFS(取引履歴!$H:$H,取引履歴!$K:$K,集計データ【保有】!$A30,取引履歴!$J:$J,集計データ【保有】!Q$29,取引履歴!$A:$A,"〇")=0,"",SUMIFS(取引履歴!$H:$H,取引履歴!$K:$K,集計データ【保有】!$A30,取引履歴!$J:$J,集計データ【保有】!Q$29,取引履歴!$A:$A,"〇")))</f>
        <v/>
      </c>
      <c r="R30" s="4" t="str">
        <f>IF(OR($A30="-",R$29="-"),"",IF(SUMIFS(取引履歴!$H:$H,取引履歴!$K:$K,集計データ【保有】!$A30,取引履歴!$J:$J,集計データ【保有】!R$29,取引履歴!$A:$A,"〇")=0,"",SUMIFS(取引履歴!$H:$H,取引履歴!$K:$K,集計データ【保有】!$A30,取引履歴!$J:$J,集計データ【保有】!R$29,取引履歴!$A:$A,"〇")))</f>
        <v/>
      </c>
    </row>
    <row r="31" spans="1:18" x14ac:dyDescent="0.4">
      <c r="A31" s="97" t="str">
        <f>初期設定!$B$8</f>
        <v>2人目</v>
      </c>
      <c r="B31" s="4" t="str">
        <f>IF(OR($A31="-",B$29="-"),"",IF(SUMIFS(取引履歴!$H:$H,取引履歴!$K:$K,集計データ【保有】!$A31,取引履歴!$J:$J,集計データ【保有】!B$29,取引履歴!$A:$A,"〇")=0,"",SUMIFS(取引履歴!$H:$H,取引履歴!$K:$K,集計データ【保有】!$A31,取引履歴!$J:$J,集計データ【保有】!B$29,取引履歴!$A:$A,"〇")))</f>
        <v/>
      </c>
      <c r="C31" s="4" t="str">
        <f>IF(OR($A31="-",C$29="-"),"",IF(SUMIFS(取引履歴!$H:$H,取引履歴!$K:$K,集計データ【保有】!$A31,取引履歴!$J:$J,集計データ【保有】!C$29,取引履歴!$A:$A,"〇")=0,"",SUMIFS(取引履歴!$H:$H,取引履歴!$K:$K,集計データ【保有】!$A31,取引履歴!$J:$J,集計データ【保有】!C$29,取引履歴!$A:$A,"〇")))</f>
        <v/>
      </c>
      <c r="D31" s="4" t="str">
        <f>IF(OR($A31="-",D$29="-"),"",IF(SUMIFS(取引履歴!$H:$H,取引履歴!$K:$K,集計データ【保有】!$A31,取引履歴!$J:$J,集計データ【保有】!D$29,取引履歴!$A:$A,"〇")=0,"",SUMIFS(取引履歴!$H:$H,取引履歴!$K:$K,集計データ【保有】!$A31,取引履歴!$J:$J,集計データ【保有】!D$29,取引履歴!$A:$A,"〇")))</f>
        <v/>
      </c>
      <c r="E31" s="4" t="str">
        <f>IF(OR($A31="-",E$29="-"),"",IF(SUMIFS(取引履歴!$H:$H,取引履歴!$K:$K,集計データ【保有】!$A31,取引履歴!$J:$J,集計データ【保有】!E$29,取引履歴!$A:$A,"〇")=0,"",SUMIFS(取引履歴!$H:$H,取引履歴!$K:$K,集計データ【保有】!$A31,取引履歴!$J:$J,集計データ【保有】!E$29,取引履歴!$A:$A,"〇")))</f>
        <v/>
      </c>
      <c r="F31" s="4" t="str">
        <f>IF(OR($A31="-",F$29="-"),"",IF(SUMIFS(取引履歴!$H:$H,取引履歴!$K:$K,集計データ【保有】!$A31,取引履歴!$J:$J,集計データ【保有】!F$29,取引履歴!$A:$A,"〇")=0,"",SUMIFS(取引履歴!$H:$H,取引履歴!$K:$K,集計データ【保有】!$A31,取引履歴!$J:$J,集計データ【保有】!F$29,取引履歴!$A:$A,"〇")))</f>
        <v/>
      </c>
      <c r="G31" s="4" t="str">
        <f>IF(OR($A31="-",G$29="-"),"",IF(SUMIFS(取引履歴!$H:$H,取引履歴!$K:$K,集計データ【保有】!$A31,取引履歴!$J:$J,集計データ【保有】!G$29,取引履歴!$A:$A,"〇")=0,"",SUMIFS(取引履歴!$H:$H,取引履歴!$K:$K,集計データ【保有】!$A31,取引履歴!$J:$J,集計データ【保有】!G$29,取引履歴!$A:$A,"〇")))</f>
        <v/>
      </c>
      <c r="H31" s="4" t="str">
        <f>IF(OR($A31="-",H$29="-"),"",IF(SUMIFS(取引履歴!$H:$H,取引履歴!$K:$K,集計データ【保有】!$A31,取引履歴!$J:$J,集計データ【保有】!H$29,取引履歴!$A:$A,"〇")=0,"",SUMIFS(取引履歴!$H:$H,取引履歴!$K:$K,集計データ【保有】!$A31,取引履歴!$J:$J,集計データ【保有】!H$29,取引履歴!$A:$A,"〇")))</f>
        <v/>
      </c>
      <c r="I31" s="4" t="str">
        <f>IF(OR($A31="-",I$29="-"),"",IF(SUMIFS(取引履歴!$H:$H,取引履歴!$K:$K,集計データ【保有】!$A31,取引履歴!$J:$J,集計データ【保有】!I$29,取引履歴!$A:$A,"〇")=0,"",SUMIFS(取引履歴!$H:$H,取引履歴!$K:$K,集計データ【保有】!$A31,取引履歴!$J:$J,集計データ【保有】!I$29,取引履歴!$A:$A,"〇")))</f>
        <v/>
      </c>
      <c r="J31" s="4" t="str">
        <f>IF(OR($A31="-",J$29="-"),"",IF(SUMIFS(取引履歴!$H:$H,取引履歴!$K:$K,集計データ【保有】!$A31,取引履歴!$J:$J,集計データ【保有】!J$29,取引履歴!$A:$A,"〇")=0,"",SUMIFS(取引履歴!$H:$H,取引履歴!$K:$K,集計データ【保有】!$A31,取引履歴!$J:$J,集計データ【保有】!J$29,取引履歴!$A:$A,"〇")))</f>
        <v/>
      </c>
      <c r="K31" s="4" t="str">
        <f>IF(OR($A31="-",K$29="-"),"",IF(SUMIFS(取引履歴!$H:$H,取引履歴!$K:$K,集計データ【保有】!$A31,取引履歴!$J:$J,集計データ【保有】!K$29,取引履歴!$A:$A,"〇")=0,"",SUMIFS(取引履歴!$H:$H,取引履歴!$K:$K,集計データ【保有】!$A31,取引履歴!$J:$J,集計データ【保有】!K$29,取引履歴!$A:$A,"〇")))</f>
        <v/>
      </c>
      <c r="L31" s="4" t="str">
        <f>IF(OR($A31="-",L$29="-"),"",IF(SUMIFS(取引履歴!$H:$H,取引履歴!$K:$K,集計データ【保有】!$A31,取引履歴!$J:$J,集計データ【保有】!L$29,取引履歴!$A:$A,"〇")=0,"",SUMIFS(取引履歴!$H:$H,取引履歴!$K:$K,集計データ【保有】!$A31,取引履歴!$J:$J,集計データ【保有】!L$29,取引履歴!$A:$A,"〇")))</f>
        <v/>
      </c>
      <c r="M31" s="4" t="str">
        <f>IF(OR($A31="-",M$29="-"),"",IF(SUMIFS(取引履歴!$H:$H,取引履歴!$K:$K,集計データ【保有】!$A31,取引履歴!$J:$J,集計データ【保有】!M$29,取引履歴!$A:$A,"〇")=0,"",SUMIFS(取引履歴!$H:$H,取引履歴!$K:$K,集計データ【保有】!$A31,取引履歴!$J:$J,集計データ【保有】!M$29,取引履歴!$A:$A,"〇")))</f>
        <v/>
      </c>
      <c r="N31" s="4" t="str">
        <f>IF(OR($A31="-",N$29="-"),"",IF(SUMIFS(取引履歴!$H:$H,取引履歴!$K:$K,集計データ【保有】!$A31,取引履歴!$J:$J,集計データ【保有】!N$29,取引履歴!$A:$A,"〇")=0,"",SUMIFS(取引履歴!$H:$H,取引履歴!$K:$K,集計データ【保有】!$A31,取引履歴!$J:$J,集計データ【保有】!N$29,取引履歴!$A:$A,"〇")))</f>
        <v/>
      </c>
      <c r="O31" s="4" t="str">
        <f>IF(OR($A31="-",O$29="-"),"",IF(SUMIFS(取引履歴!$H:$H,取引履歴!$K:$K,集計データ【保有】!$A31,取引履歴!$J:$J,集計データ【保有】!O$29,取引履歴!$A:$A,"〇")=0,"",SUMIFS(取引履歴!$H:$H,取引履歴!$K:$K,集計データ【保有】!$A31,取引履歴!$J:$J,集計データ【保有】!O$29,取引履歴!$A:$A,"〇")))</f>
        <v/>
      </c>
      <c r="P31" s="4" t="str">
        <f>IF(OR($A31="-",P$29="-"),"",IF(SUMIFS(取引履歴!$H:$H,取引履歴!$K:$K,集計データ【保有】!$A31,取引履歴!$J:$J,集計データ【保有】!P$29,取引履歴!$A:$A,"〇")=0,"",SUMIFS(取引履歴!$H:$H,取引履歴!$K:$K,集計データ【保有】!$A31,取引履歴!$J:$J,集計データ【保有】!P$29,取引履歴!$A:$A,"〇")))</f>
        <v/>
      </c>
      <c r="Q31" s="4" t="str">
        <f>IF(OR($A31="-",Q$29="-"),"",IF(SUMIFS(取引履歴!$H:$H,取引履歴!$K:$K,集計データ【保有】!$A31,取引履歴!$J:$J,集計データ【保有】!Q$29,取引履歴!$A:$A,"〇")=0,"",SUMIFS(取引履歴!$H:$H,取引履歴!$K:$K,集計データ【保有】!$A31,取引履歴!$J:$J,集計データ【保有】!Q$29,取引履歴!$A:$A,"〇")))</f>
        <v/>
      </c>
      <c r="R31" s="4" t="str">
        <f>IF(OR($A31="-",R$29="-"),"",IF(SUMIFS(取引履歴!$H:$H,取引履歴!$K:$K,集計データ【保有】!$A31,取引履歴!$J:$J,集計データ【保有】!R$29,取引履歴!$A:$A,"〇")=0,"",SUMIFS(取引履歴!$H:$H,取引履歴!$K:$K,集計データ【保有】!$A31,取引履歴!$J:$J,集計データ【保有】!R$29,取引履歴!$A:$A,"〇")))</f>
        <v/>
      </c>
    </row>
    <row r="32" spans="1:18" x14ac:dyDescent="0.4">
      <c r="A32" s="97" t="str">
        <f>初期設定!$B$9</f>
        <v>3人目</v>
      </c>
      <c r="B32" s="4" t="str">
        <f>IF(OR($A32="-",B$29="-"),"",IF(SUMIFS(取引履歴!$H:$H,取引履歴!$K:$K,集計データ【保有】!$A32,取引履歴!$J:$J,集計データ【保有】!B$29,取引履歴!$A:$A,"〇")=0,"",SUMIFS(取引履歴!$H:$H,取引履歴!$K:$K,集計データ【保有】!$A32,取引履歴!$J:$J,集計データ【保有】!B$29,取引履歴!$A:$A,"〇")))</f>
        <v/>
      </c>
      <c r="C32" s="4" t="str">
        <f>IF(OR($A32="-",C$29="-"),"",IF(SUMIFS(取引履歴!$H:$H,取引履歴!$K:$K,集計データ【保有】!$A32,取引履歴!$J:$J,集計データ【保有】!C$29,取引履歴!$A:$A,"〇")=0,"",SUMIFS(取引履歴!$H:$H,取引履歴!$K:$K,集計データ【保有】!$A32,取引履歴!$J:$J,集計データ【保有】!C$29,取引履歴!$A:$A,"〇")))</f>
        <v/>
      </c>
      <c r="D32" s="4" t="str">
        <f>IF(OR($A32="-",D$29="-"),"",IF(SUMIFS(取引履歴!$H:$H,取引履歴!$K:$K,集計データ【保有】!$A32,取引履歴!$J:$J,集計データ【保有】!D$29,取引履歴!$A:$A,"〇")=0,"",SUMIFS(取引履歴!$H:$H,取引履歴!$K:$K,集計データ【保有】!$A32,取引履歴!$J:$J,集計データ【保有】!D$29,取引履歴!$A:$A,"〇")))</f>
        <v/>
      </c>
      <c r="E32" s="4" t="str">
        <f>IF(OR($A32="-",E$29="-"),"",IF(SUMIFS(取引履歴!$H:$H,取引履歴!$K:$K,集計データ【保有】!$A32,取引履歴!$J:$J,集計データ【保有】!E$29,取引履歴!$A:$A,"〇")=0,"",SUMIFS(取引履歴!$H:$H,取引履歴!$K:$K,集計データ【保有】!$A32,取引履歴!$J:$J,集計データ【保有】!E$29,取引履歴!$A:$A,"〇")))</f>
        <v/>
      </c>
      <c r="F32" s="4" t="str">
        <f>IF(OR($A32="-",F$29="-"),"",IF(SUMIFS(取引履歴!$H:$H,取引履歴!$K:$K,集計データ【保有】!$A32,取引履歴!$J:$J,集計データ【保有】!F$29,取引履歴!$A:$A,"〇")=0,"",SUMIFS(取引履歴!$H:$H,取引履歴!$K:$K,集計データ【保有】!$A32,取引履歴!$J:$J,集計データ【保有】!F$29,取引履歴!$A:$A,"〇")))</f>
        <v/>
      </c>
      <c r="G32" s="4" t="str">
        <f>IF(OR($A32="-",G$29="-"),"",IF(SUMIFS(取引履歴!$H:$H,取引履歴!$K:$K,集計データ【保有】!$A32,取引履歴!$J:$J,集計データ【保有】!G$29,取引履歴!$A:$A,"〇")=0,"",SUMIFS(取引履歴!$H:$H,取引履歴!$K:$K,集計データ【保有】!$A32,取引履歴!$J:$J,集計データ【保有】!G$29,取引履歴!$A:$A,"〇")))</f>
        <v/>
      </c>
      <c r="H32" s="4" t="str">
        <f>IF(OR($A32="-",H$29="-"),"",IF(SUMIFS(取引履歴!$H:$H,取引履歴!$K:$K,集計データ【保有】!$A32,取引履歴!$J:$J,集計データ【保有】!H$29,取引履歴!$A:$A,"〇")=0,"",SUMIFS(取引履歴!$H:$H,取引履歴!$K:$K,集計データ【保有】!$A32,取引履歴!$J:$J,集計データ【保有】!H$29,取引履歴!$A:$A,"〇")))</f>
        <v/>
      </c>
      <c r="I32" s="4" t="str">
        <f>IF(OR($A32="-",I$29="-"),"",IF(SUMIFS(取引履歴!$H:$H,取引履歴!$K:$K,集計データ【保有】!$A32,取引履歴!$J:$J,集計データ【保有】!I$29,取引履歴!$A:$A,"〇")=0,"",SUMIFS(取引履歴!$H:$H,取引履歴!$K:$K,集計データ【保有】!$A32,取引履歴!$J:$J,集計データ【保有】!I$29,取引履歴!$A:$A,"〇")))</f>
        <v/>
      </c>
      <c r="J32" s="4" t="str">
        <f>IF(OR($A32="-",J$29="-"),"",IF(SUMIFS(取引履歴!$H:$H,取引履歴!$K:$K,集計データ【保有】!$A32,取引履歴!$J:$J,集計データ【保有】!J$29,取引履歴!$A:$A,"〇")=0,"",SUMIFS(取引履歴!$H:$H,取引履歴!$K:$K,集計データ【保有】!$A32,取引履歴!$J:$J,集計データ【保有】!J$29,取引履歴!$A:$A,"〇")))</f>
        <v/>
      </c>
      <c r="K32" s="4" t="str">
        <f>IF(OR($A32="-",K$29="-"),"",IF(SUMIFS(取引履歴!$H:$H,取引履歴!$K:$K,集計データ【保有】!$A32,取引履歴!$J:$J,集計データ【保有】!K$29,取引履歴!$A:$A,"〇")=0,"",SUMIFS(取引履歴!$H:$H,取引履歴!$K:$K,集計データ【保有】!$A32,取引履歴!$J:$J,集計データ【保有】!K$29,取引履歴!$A:$A,"〇")))</f>
        <v/>
      </c>
      <c r="L32" s="4" t="str">
        <f>IF(OR($A32="-",L$29="-"),"",IF(SUMIFS(取引履歴!$H:$H,取引履歴!$K:$K,集計データ【保有】!$A32,取引履歴!$J:$J,集計データ【保有】!L$29,取引履歴!$A:$A,"〇")=0,"",SUMIFS(取引履歴!$H:$H,取引履歴!$K:$K,集計データ【保有】!$A32,取引履歴!$J:$J,集計データ【保有】!L$29,取引履歴!$A:$A,"〇")))</f>
        <v/>
      </c>
      <c r="M32" s="4" t="str">
        <f>IF(OR($A32="-",M$29="-"),"",IF(SUMIFS(取引履歴!$H:$H,取引履歴!$K:$K,集計データ【保有】!$A32,取引履歴!$J:$J,集計データ【保有】!M$29,取引履歴!$A:$A,"〇")=0,"",SUMIFS(取引履歴!$H:$H,取引履歴!$K:$K,集計データ【保有】!$A32,取引履歴!$J:$J,集計データ【保有】!M$29,取引履歴!$A:$A,"〇")))</f>
        <v/>
      </c>
      <c r="N32" s="4" t="str">
        <f>IF(OR($A32="-",N$29="-"),"",IF(SUMIFS(取引履歴!$H:$H,取引履歴!$K:$K,集計データ【保有】!$A32,取引履歴!$J:$J,集計データ【保有】!N$29,取引履歴!$A:$A,"〇")=0,"",SUMIFS(取引履歴!$H:$H,取引履歴!$K:$K,集計データ【保有】!$A32,取引履歴!$J:$J,集計データ【保有】!N$29,取引履歴!$A:$A,"〇")))</f>
        <v/>
      </c>
      <c r="O32" s="4" t="str">
        <f>IF(OR($A32="-",O$29="-"),"",IF(SUMIFS(取引履歴!$H:$H,取引履歴!$K:$K,集計データ【保有】!$A32,取引履歴!$J:$J,集計データ【保有】!O$29,取引履歴!$A:$A,"〇")=0,"",SUMIFS(取引履歴!$H:$H,取引履歴!$K:$K,集計データ【保有】!$A32,取引履歴!$J:$J,集計データ【保有】!O$29,取引履歴!$A:$A,"〇")))</f>
        <v/>
      </c>
      <c r="P32" s="4" t="str">
        <f>IF(OR($A32="-",P$29="-"),"",IF(SUMIFS(取引履歴!$H:$H,取引履歴!$K:$K,集計データ【保有】!$A32,取引履歴!$J:$J,集計データ【保有】!P$29,取引履歴!$A:$A,"〇")=0,"",SUMIFS(取引履歴!$H:$H,取引履歴!$K:$K,集計データ【保有】!$A32,取引履歴!$J:$J,集計データ【保有】!P$29,取引履歴!$A:$A,"〇")))</f>
        <v/>
      </c>
      <c r="Q32" s="4" t="str">
        <f>IF(OR($A32="-",Q$29="-"),"",IF(SUMIFS(取引履歴!$H:$H,取引履歴!$K:$K,集計データ【保有】!$A32,取引履歴!$J:$J,集計データ【保有】!Q$29,取引履歴!$A:$A,"〇")=0,"",SUMIFS(取引履歴!$H:$H,取引履歴!$K:$K,集計データ【保有】!$A32,取引履歴!$J:$J,集計データ【保有】!Q$29,取引履歴!$A:$A,"〇")))</f>
        <v/>
      </c>
      <c r="R32" s="4" t="str">
        <f>IF(OR($A32="-",R$29="-"),"",IF(SUMIFS(取引履歴!$H:$H,取引履歴!$K:$K,集計データ【保有】!$A32,取引履歴!$J:$J,集計データ【保有】!R$29,取引履歴!$A:$A,"〇")=0,"",SUMIFS(取引履歴!$H:$H,取引履歴!$K:$K,集計データ【保有】!$A32,取引履歴!$J:$J,集計データ【保有】!R$29,取引履歴!$A:$A,"〇")))</f>
        <v/>
      </c>
    </row>
    <row r="33" spans="1:18" x14ac:dyDescent="0.4">
      <c r="A33" s="97" t="str">
        <f>初期設定!$B$10</f>
        <v>4人目</v>
      </c>
      <c r="B33" s="4" t="str">
        <f>IF(OR($A33="-",B$29="-"),"",IF(SUMIFS(取引履歴!$H:$H,取引履歴!$K:$K,集計データ【保有】!$A33,取引履歴!$J:$J,集計データ【保有】!B$29,取引履歴!$A:$A,"〇")=0,"",SUMIFS(取引履歴!$H:$H,取引履歴!$K:$K,集計データ【保有】!$A33,取引履歴!$J:$J,集計データ【保有】!B$29,取引履歴!$A:$A,"〇")))</f>
        <v/>
      </c>
      <c r="C33" s="4" t="str">
        <f>IF(OR($A33="-",C$29="-"),"",IF(SUMIFS(取引履歴!$H:$H,取引履歴!$K:$K,集計データ【保有】!$A33,取引履歴!$J:$J,集計データ【保有】!C$29,取引履歴!$A:$A,"〇")=0,"",SUMIFS(取引履歴!$H:$H,取引履歴!$K:$K,集計データ【保有】!$A33,取引履歴!$J:$J,集計データ【保有】!C$29,取引履歴!$A:$A,"〇")))</f>
        <v/>
      </c>
      <c r="D33" s="4" t="str">
        <f>IF(OR($A33="-",D$29="-"),"",IF(SUMIFS(取引履歴!$H:$H,取引履歴!$K:$K,集計データ【保有】!$A33,取引履歴!$J:$J,集計データ【保有】!D$29,取引履歴!$A:$A,"〇")=0,"",SUMIFS(取引履歴!$H:$H,取引履歴!$K:$K,集計データ【保有】!$A33,取引履歴!$J:$J,集計データ【保有】!D$29,取引履歴!$A:$A,"〇")))</f>
        <v/>
      </c>
      <c r="E33" s="4" t="str">
        <f>IF(OR($A33="-",E$29="-"),"",IF(SUMIFS(取引履歴!$H:$H,取引履歴!$K:$K,集計データ【保有】!$A33,取引履歴!$J:$J,集計データ【保有】!E$29,取引履歴!$A:$A,"〇")=0,"",SUMIFS(取引履歴!$H:$H,取引履歴!$K:$K,集計データ【保有】!$A33,取引履歴!$J:$J,集計データ【保有】!E$29,取引履歴!$A:$A,"〇")))</f>
        <v/>
      </c>
      <c r="F33" s="4" t="str">
        <f>IF(OR($A33="-",F$29="-"),"",IF(SUMIFS(取引履歴!$H:$H,取引履歴!$K:$K,集計データ【保有】!$A33,取引履歴!$J:$J,集計データ【保有】!F$29,取引履歴!$A:$A,"〇")=0,"",SUMIFS(取引履歴!$H:$H,取引履歴!$K:$K,集計データ【保有】!$A33,取引履歴!$J:$J,集計データ【保有】!F$29,取引履歴!$A:$A,"〇")))</f>
        <v/>
      </c>
      <c r="G33" s="4" t="str">
        <f>IF(OR($A33="-",G$29="-"),"",IF(SUMIFS(取引履歴!$H:$H,取引履歴!$K:$K,集計データ【保有】!$A33,取引履歴!$J:$J,集計データ【保有】!G$29,取引履歴!$A:$A,"〇")=0,"",SUMIFS(取引履歴!$H:$H,取引履歴!$K:$K,集計データ【保有】!$A33,取引履歴!$J:$J,集計データ【保有】!G$29,取引履歴!$A:$A,"〇")))</f>
        <v/>
      </c>
      <c r="H33" s="4" t="str">
        <f>IF(OR($A33="-",H$29="-"),"",IF(SUMIFS(取引履歴!$H:$H,取引履歴!$K:$K,集計データ【保有】!$A33,取引履歴!$J:$J,集計データ【保有】!H$29,取引履歴!$A:$A,"〇")=0,"",SUMIFS(取引履歴!$H:$H,取引履歴!$K:$K,集計データ【保有】!$A33,取引履歴!$J:$J,集計データ【保有】!H$29,取引履歴!$A:$A,"〇")))</f>
        <v/>
      </c>
      <c r="I33" s="4" t="str">
        <f>IF(OR($A33="-",I$29="-"),"",IF(SUMIFS(取引履歴!$H:$H,取引履歴!$K:$K,集計データ【保有】!$A33,取引履歴!$J:$J,集計データ【保有】!I$29,取引履歴!$A:$A,"〇")=0,"",SUMIFS(取引履歴!$H:$H,取引履歴!$K:$K,集計データ【保有】!$A33,取引履歴!$J:$J,集計データ【保有】!I$29,取引履歴!$A:$A,"〇")))</f>
        <v/>
      </c>
      <c r="J33" s="4" t="str">
        <f>IF(OR($A33="-",J$29="-"),"",IF(SUMIFS(取引履歴!$H:$H,取引履歴!$K:$K,集計データ【保有】!$A33,取引履歴!$J:$J,集計データ【保有】!J$29,取引履歴!$A:$A,"〇")=0,"",SUMIFS(取引履歴!$H:$H,取引履歴!$K:$K,集計データ【保有】!$A33,取引履歴!$J:$J,集計データ【保有】!J$29,取引履歴!$A:$A,"〇")))</f>
        <v/>
      </c>
      <c r="K33" s="4" t="str">
        <f>IF(OR($A33="-",K$29="-"),"",IF(SUMIFS(取引履歴!$H:$H,取引履歴!$K:$K,集計データ【保有】!$A33,取引履歴!$J:$J,集計データ【保有】!K$29,取引履歴!$A:$A,"〇")=0,"",SUMIFS(取引履歴!$H:$H,取引履歴!$K:$K,集計データ【保有】!$A33,取引履歴!$J:$J,集計データ【保有】!K$29,取引履歴!$A:$A,"〇")))</f>
        <v/>
      </c>
      <c r="L33" s="4" t="str">
        <f>IF(OR($A33="-",L$29="-"),"",IF(SUMIFS(取引履歴!$H:$H,取引履歴!$K:$K,集計データ【保有】!$A33,取引履歴!$J:$J,集計データ【保有】!L$29,取引履歴!$A:$A,"〇")=0,"",SUMIFS(取引履歴!$H:$H,取引履歴!$K:$K,集計データ【保有】!$A33,取引履歴!$J:$J,集計データ【保有】!L$29,取引履歴!$A:$A,"〇")))</f>
        <v/>
      </c>
      <c r="M33" s="4" t="str">
        <f>IF(OR($A33="-",M$29="-"),"",IF(SUMIFS(取引履歴!$H:$H,取引履歴!$K:$K,集計データ【保有】!$A33,取引履歴!$J:$J,集計データ【保有】!M$29,取引履歴!$A:$A,"〇")=0,"",SUMIFS(取引履歴!$H:$H,取引履歴!$K:$K,集計データ【保有】!$A33,取引履歴!$J:$J,集計データ【保有】!M$29,取引履歴!$A:$A,"〇")))</f>
        <v/>
      </c>
      <c r="N33" s="4" t="str">
        <f>IF(OR($A33="-",N$29="-"),"",IF(SUMIFS(取引履歴!$H:$H,取引履歴!$K:$K,集計データ【保有】!$A33,取引履歴!$J:$J,集計データ【保有】!N$29,取引履歴!$A:$A,"〇")=0,"",SUMIFS(取引履歴!$H:$H,取引履歴!$K:$K,集計データ【保有】!$A33,取引履歴!$J:$J,集計データ【保有】!N$29,取引履歴!$A:$A,"〇")))</f>
        <v/>
      </c>
      <c r="O33" s="4" t="str">
        <f>IF(OR($A33="-",O$29="-"),"",IF(SUMIFS(取引履歴!$H:$H,取引履歴!$K:$K,集計データ【保有】!$A33,取引履歴!$J:$J,集計データ【保有】!O$29,取引履歴!$A:$A,"〇")=0,"",SUMIFS(取引履歴!$H:$H,取引履歴!$K:$K,集計データ【保有】!$A33,取引履歴!$J:$J,集計データ【保有】!O$29,取引履歴!$A:$A,"〇")))</f>
        <v/>
      </c>
      <c r="P33" s="4" t="str">
        <f>IF(OR($A33="-",P$29="-"),"",IF(SUMIFS(取引履歴!$H:$H,取引履歴!$K:$K,集計データ【保有】!$A33,取引履歴!$J:$J,集計データ【保有】!P$29,取引履歴!$A:$A,"〇")=0,"",SUMIFS(取引履歴!$H:$H,取引履歴!$K:$K,集計データ【保有】!$A33,取引履歴!$J:$J,集計データ【保有】!P$29,取引履歴!$A:$A,"〇")))</f>
        <v/>
      </c>
      <c r="Q33" s="4" t="str">
        <f>IF(OR($A33="-",Q$29="-"),"",IF(SUMIFS(取引履歴!$H:$H,取引履歴!$K:$K,集計データ【保有】!$A33,取引履歴!$J:$J,集計データ【保有】!Q$29,取引履歴!$A:$A,"〇")=0,"",SUMIFS(取引履歴!$H:$H,取引履歴!$K:$K,集計データ【保有】!$A33,取引履歴!$J:$J,集計データ【保有】!Q$29,取引履歴!$A:$A,"〇")))</f>
        <v/>
      </c>
      <c r="R33" s="4" t="str">
        <f>IF(OR($A33="-",R$29="-"),"",IF(SUMIFS(取引履歴!$H:$H,取引履歴!$K:$K,集計データ【保有】!$A33,取引履歴!$J:$J,集計データ【保有】!R$29,取引履歴!$A:$A,"〇")=0,"",SUMIFS(取引履歴!$H:$H,取引履歴!$K:$K,集計データ【保有】!$A33,取引履歴!$J:$J,集計データ【保有】!R$29,取引履歴!$A:$A,"〇")))</f>
        <v/>
      </c>
    </row>
    <row r="34" spans="1:18" x14ac:dyDescent="0.4">
      <c r="A34" s="97" t="str">
        <f>初期設定!$B$11</f>
        <v>5人目</v>
      </c>
      <c r="B34" s="4" t="str">
        <f>IF(OR($A34="-",B$29="-"),"",IF(SUMIFS(取引履歴!$H:$H,取引履歴!$K:$K,集計データ【保有】!$A34,取引履歴!$J:$J,集計データ【保有】!B$29,取引履歴!$A:$A,"〇")=0,"",SUMIFS(取引履歴!$H:$H,取引履歴!$K:$K,集計データ【保有】!$A34,取引履歴!$J:$J,集計データ【保有】!B$29,取引履歴!$A:$A,"〇")))</f>
        <v/>
      </c>
      <c r="C34" s="4" t="str">
        <f>IF(OR($A34="-",C$29="-"),"",IF(SUMIFS(取引履歴!$H:$H,取引履歴!$K:$K,集計データ【保有】!$A34,取引履歴!$J:$J,集計データ【保有】!C$29,取引履歴!$A:$A,"〇")=0,"",SUMIFS(取引履歴!$H:$H,取引履歴!$K:$K,集計データ【保有】!$A34,取引履歴!$J:$J,集計データ【保有】!C$29,取引履歴!$A:$A,"〇")))</f>
        <v/>
      </c>
      <c r="D34" s="4" t="str">
        <f>IF(OR($A34="-",D$29="-"),"",IF(SUMIFS(取引履歴!$H:$H,取引履歴!$K:$K,集計データ【保有】!$A34,取引履歴!$J:$J,集計データ【保有】!D$29,取引履歴!$A:$A,"〇")=0,"",SUMIFS(取引履歴!$H:$H,取引履歴!$K:$K,集計データ【保有】!$A34,取引履歴!$J:$J,集計データ【保有】!D$29,取引履歴!$A:$A,"〇")))</f>
        <v/>
      </c>
      <c r="E34" s="4" t="str">
        <f>IF(OR($A34="-",E$29="-"),"",IF(SUMIFS(取引履歴!$H:$H,取引履歴!$K:$K,集計データ【保有】!$A34,取引履歴!$J:$J,集計データ【保有】!E$29,取引履歴!$A:$A,"〇")=0,"",SUMIFS(取引履歴!$H:$H,取引履歴!$K:$K,集計データ【保有】!$A34,取引履歴!$J:$J,集計データ【保有】!E$29,取引履歴!$A:$A,"〇")))</f>
        <v/>
      </c>
      <c r="F34" s="4" t="str">
        <f>IF(OR($A34="-",F$29="-"),"",IF(SUMIFS(取引履歴!$H:$H,取引履歴!$K:$K,集計データ【保有】!$A34,取引履歴!$J:$J,集計データ【保有】!F$29,取引履歴!$A:$A,"〇")=0,"",SUMIFS(取引履歴!$H:$H,取引履歴!$K:$K,集計データ【保有】!$A34,取引履歴!$J:$J,集計データ【保有】!F$29,取引履歴!$A:$A,"〇")))</f>
        <v/>
      </c>
      <c r="G34" s="4" t="str">
        <f>IF(OR($A34="-",G$29="-"),"",IF(SUMIFS(取引履歴!$H:$H,取引履歴!$K:$K,集計データ【保有】!$A34,取引履歴!$J:$J,集計データ【保有】!G$29,取引履歴!$A:$A,"〇")=0,"",SUMIFS(取引履歴!$H:$H,取引履歴!$K:$K,集計データ【保有】!$A34,取引履歴!$J:$J,集計データ【保有】!G$29,取引履歴!$A:$A,"〇")))</f>
        <v/>
      </c>
      <c r="H34" s="4" t="str">
        <f>IF(OR($A34="-",H$29="-"),"",IF(SUMIFS(取引履歴!$H:$H,取引履歴!$K:$K,集計データ【保有】!$A34,取引履歴!$J:$J,集計データ【保有】!H$29,取引履歴!$A:$A,"〇")=0,"",SUMIFS(取引履歴!$H:$H,取引履歴!$K:$K,集計データ【保有】!$A34,取引履歴!$J:$J,集計データ【保有】!H$29,取引履歴!$A:$A,"〇")))</f>
        <v/>
      </c>
      <c r="I34" s="4" t="str">
        <f>IF(OR($A34="-",I$29="-"),"",IF(SUMIFS(取引履歴!$H:$H,取引履歴!$K:$K,集計データ【保有】!$A34,取引履歴!$J:$J,集計データ【保有】!I$29,取引履歴!$A:$A,"〇")=0,"",SUMIFS(取引履歴!$H:$H,取引履歴!$K:$K,集計データ【保有】!$A34,取引履歴!$J:$J,集計データ【保有】!I$29,取引履歴!$A:$A,"〇")))</f>
        <v/>
      </c>
      <c r="J34" s="4" t="str">
        <f>IF(OR($A34="-",J$29="-"),"",IF(SUMIFS(取引履歴!$H:$H,取引履歴!$K:$K,集計データ【保有】!$A34,取引履歴!$J:$J,集計データ【保有】!J$29,取引履歴!$A:$A,"〇")=0,"",SUMIFS(取引履歴!$H:$H,取引履歴!$K:$K,集計データ【保有】!$A34,取引履歴!$J:$J,集計データ【保有】!J$29,取引履歴!$A:$A,"〇")))</f>
        <v/>
      </c>
      <c r="K34" s="4" t="str">
        <f>IF(OR($A34="-",K$29="-"),"",IF(SUMIFS(取引履歴!$H:$H,取引履歴!$K:$K,集計データ【保有】!$A34,取引履歴!$J:$J,集計データ【保有】!K$29,取引履歴!$A:$A,"〇")=0,"",SUMIFS(取引履歴!$H:$H,取引履歴!$K:$K,集計データ【保有】!$A34,取引履歴!$J:$J,集計データ【保有】!K$29,取引履歴!$A:$A,"〇")))</f>
        <v/>
      </c>
      <c r="L34" s="4" t="str">
        <f>IF(OR($A34="-",L$29="-"),"",IF(SUMIFS(取引履歴!$H:$H,取引履歴!$K:$K,集計データ【保有】!$A34,取引履歴!$J:$J,集計データ【保有】!L$29,取引履歴!$A:$A,"〇")=0,"",SUMIFS(取引履歴!$H:$H,取引履歴!$K:$K,集計データ【保有】!$A34,取引履歴!$J:$J,集計データ【保有】!L$29,取引履歴!$A:$A,"〇")))</f>
        <v/>
      </c>
      <c r="M34" s="4" t="str">
        <f>IF(OR($A34="-",M$29="-"),"",IF(SUMIFS(取引履歴!$H:$H,取引履歴!$K:$K,集計データ【保有】!$A34,取引履歴!$J:$J,集計データ【保有】!M$29,取引履歴!$A:$A,"〇")=0,"",SUMIFS(取引履歴!$H:$H,取引履歴!$K:$K,集計データ【保有】!$A34,取引履歴!$J:$J,集計データ【保有】!M$29,取引履歴!$A:$A,"〇")))</f>
        <v/>
      </c>
      <c r="N34" s="4" t="str">
        <f>IF(OR($A34="-",N$29="-"),"",IF(SUMIFS(取引履歴!$H:$H,取引履歴!$K:$K,集計データ【保有】!$A34,取引履歴!$J:$J,集計データ【保有】!N$29,取引履歴!$A:$A,"〇")=0,"",SUMIFS(取引履歴!$H:$H,取引履歴!$K:$K,集計データ【保有】!$A34,取引履歴!$J:$J,集計データ【保有】!N$29,取引履歴!$A:$A,"〇")))</f>
        <v/>
      </c>
      <c r="O34" s="4" t="str">
        <f>IF(OR($A34="-",O$29="-"),"",IF(SUMIFS(取引履歴!$H:$H,取引履歴!$K:$K,集計データ【保有】!$A34,取引履歴!$J:$J,集計データ【保有】!O$29,取引履歴!$A:$A,"〇")=0,"",SUMIFS(取引履歴!$H:$H,取引履歴!$K:$K,集計データ【保有】!$A34,取引履歴!$J:$J,集計データ【保有】!O$29,取引履歴!$A:$A,"〇")))</f>
        <v/>
      </c>
      <c r="P34" s="4" t="str">
        <f>IF(OR($A34="-",P$29="-"),"",IF(SUMIFS(取引履歴!$H:$H,取引履歴!$K:$K,集計データ【保有】!$A34,取引履歴!$J:$J,集計データ【保有】!P$29,取引履歴!$A:$A,"〇")=0,"",SUMIFS(取引履歴!$H:$H,取引履歴!$K:$K,集計データ【保有】!$A34,取引履歴!$J:$J,集計データ【保有】!P$29,取引履歴!$A:$A,"〇")))</f>
        <v/>
      </c>
      <c r="Q34" s="4" t="str">
        <f>IF(OR($A34="-",Q$29="-"),"",IF(SUMIFS(取引履歴!$H:$H,取引履歴!$K:$K,集計データ【保有】!$A34,取引履歴!$J:$J,集計データ【保有】!Q$29,取引履歴!$A:$A,"〇")=0,"",SUMIFS(取引履歴!$H:$H,取引履歴!$K:$K,集計データ【保有】!$A34,取引履歴!$J:$J,集計データ【保有】!Q$29,取引履歴!$A:$A,"〇")))</f>
        <v/>
      </c>
      <c r="R34" s="4" t="str">
        <f>IF(OR($A34="-",R$29="-"),"",IF(SUMIFS(取引履歴!$H:$H,取引履歴!$K:$K,集計データ【保有】!$A34,取引履歴!$J:$J,集計データ【保有】!R$29,取引履歴!$A:$A,"〇")=0,"",SUMIFS(取引履歴!$H:$H,取引履歴!$K:$K,集計データ【保有】!$A34,取引履歴!$J:$J,集計データ【保有】!R$29,取引履歴!$A:$A,"〇")))</f>
        <v/>
      </c>
    </row>
    <row r="35" spans="1:18" x14ac:dyDescent="0.4">
      <c r="A35" s="97" t="str">
        <f>初期設定!$B$12</f>
        <v>-</v>
      </c>
      <c r="B35" s="4" t="str">
        <f>IF(OR($A35="-",B$29="-"),"",IF(SUMIFS(取引履歴!$H:$H,取引履歴!$K:$K,集計データ【保有】!$A35,取引履歴!$J:$J,集計データ【保有】!B$29,取引履歴!$A:$A,"〇")=0,"",SUMIFS(取引履歴!$H:$H,取引履歴!$K:$K,集計データ【保有】!$A35,取引履歴!$J:$J,集計データ【保有】!B$29,取引履歴!$A:$A,"〇")))</f>
        <v/>
      </c>
      <c r="C35" s="4" t="str">
        <f>IF(OR($A35="-",C$29="-"),"",IF(SUMIFS(取引履歴!$H:$H,取引履歴!$K:$K,集計データ【保有】!$A35,取引履歴!$J:$J,集計データ【保有】!C$29,取引履歴!$A:$A,"〇")=0,"",SUMIFS(取引履歴!$H:$H,取引履歴!$K:$K,集計データ【保有】!$A35,取引履歴!$J:$J,集計データ【保有】!C$29,取引履歴!$A:$A,"〇")))</f>
        <v/>
      </c>
      <c r="D35" s="4" t="str">
        <f>IF(OR($A35="-",D$29="-"),"",IF(SUMIFS(取引履歴!$H:$H,取引履歴!$K:$K,集計データ【保有】!$A35,取引履歴!$J:$J,集計データ【保有】!D$29,取引履歴!$A:$A,"〇")=0,"",SUMIFS(取引履歴!$H:$H,取引履歴!$K:$K,集計データ【保有】!$A35,取引履歴!$J:$J,集計データ【保有】!D$29,取引履歴!$A:$A,"〇")))</f>
        <v/>
      </c>
      <c r="E35" s="4" t="str">
        <f>IF(OR($A35="-",E$29="-"),"",IF(SUMIFS(取引履歴!$H:$H,取引履歴!$K:$K,集計データ【保有】!$A35,取引履歴!$J:$J,集計データ【保有】!E$29,取引履歴!$A:$A,"〇")=0,"",SUMIFS(取引履歴!$H:$H,取引履歴!$K:$K,集計データ【保有】!$A35,取引履歴!$J:$J,集計データ【保有】!E$29,取引履歴!$A:$A,"〇")))</f>
        <v/>
      </c>
      <c r="F35" s="4" t="str">
        <f>IF(OR($A35="-",F$29="-"),"",IF(SUMIFS(取引履歴!$H:$H,取引履歴!$K:$K,集計データ【保有】!$A35,取引履歴!$J:$J,集計データ【保有】!F$29,取引履歴!$A:$A,"〇")=0,"",SUMIFS(取引履歴!$H:$H,取引履歴!$K:$K,集計データ【保有】!$A35,取引履歴!$J:$J,集計データ【保有】!F$29,取引履歴!$A:$A,"〇")))</f>
        <v/>
      </c>
      <c r="G35" s="4" t="str">
        <f>IF(OR($A35="-",G$29="-"),"",IF(SUMIFS(取引履歴!$H:$H,取引履歴!$K:$K,集計データ【保有】!$A35,取引履歴!$J:$J,集計データ【保有】!G$29,取引履歴!$A:$A,"〇")=0,"",SUMIFS(取引履歴!$H:$H,取引履歴!$K:$K,集計データ【保有】!$A35,取引履歴!$J:$J,集計データ【保有】!G$29,取引履歴!$A:$A,"〇")))</f>
        <v/>
      </c>
      <c r="H35" s="4" t="str">
        <f>IF(OR($A35="-",H$29="-"),"",IF(SUMIFS(取引履歴!$H:$H,取引履歴!$K:$K,集計データ【保有】!$A35,取引履歴!$J:$J,集計データ【保有】!H$29,取引履歴!$A:$A,"〇")=0,"",SUMIFS(取引履歴!$H:$H,取引履歴!$K:$K,集計データ【保有】!$A35,取引履歴!$J:$J,集計データ【保有】!H$29,取引履歴!$A:$A,"〇")))</f>
        <v/>
      </c>
      <c r="I35" s="4" t="str">
        <f>IF(OR($A35="-",I$29="-"),"",IF(SUMIFS(取引履歴!$H:$H,取引履歴!$K:$K,集計データ【保有】!$A35,取引履歴!$J:$J,集計データ【保有】!I$29,取引履歴!$A:$A,"〇")=0,"",SUMIFS(取引履歴!$H:$H,取引履歴!$K:$K,集計データ【保有】!$A35,取引履歴!$J:$J,集計データ【保有】!I$29,取引履歴!$A:$A,"〇")))</f>
        <v/>
      </c>
      <c r="J35" s="4" t="str">
        <f>IF(OR($A35="-",J$29="-"),"",IF(SUMIFS(取引履歴!$H:$H,取引履歴!$K:$K,集計データ【保有】!$A35,取引履歴!$J:$J,集計データ【保有】!J$29,取引履歴!$A:$A,"〇")=0,"",SUMIFS(取引履歴!$H:$H,取引履歴!$K:$K,集計データ【保有】!$A35,取引履歴!$J:$J,集計データ【保有】!J$29,取引履歴!$A:$A,"〇")))</f>
        <v/>
      </c>
      <c r="K35" s="4" t="str">
        <f>IF(OR($A35="-",K$29="-"),"",IF(SUMIFS(取引履歴!$H:$H,取引履歴!$K:$K,集計データ【保有】!$A35,取引履歴!$J:$J,集計データ【保有】!K$29,取引履歴!$A:$A,"〇")=0,"",SUMIFS(取引履歴!$H:$H,取引履歴!$K:$K,集計データ【保有】!$A35,取引履歴!$J:$J,集計データ【保有】!K$29,取引履歴!$A:$A,"〇")))</f>
        <v/>
      </c>
      <c r="L35" s="4" t="str">
        <f>IF(OR($A35="-",L$29="-"),"",IF(SUMIFS(取引履歴!$H:$H,取引履歴!$K:$K,集計データ【保有】!$A35,取引履歴!$J:$J,集計データ【保有】!L$29,取引履歴!$A:$A,"〇")=0,"",SUMIFS(取引履歴!$H:$H,取引履歴!$K:$K,集計データ【保有】!$A35,取引履歴!$J:$J,集計データ【保有】!L$29,取引履歴!$A:$A,"〇")))</f>
        <v/>
      </c>
      <c r="M35" s="4" t="str">
        <f>IF(OR($A35="-",M$29="-"),"",IF(SUMIFS(取引履歴!$H:$H,取引履歴!$K:$K,集計データ【保有】!$A35,取引履歴!$J:$J,集計データ【保有】!M$29,取引履歴!$A:$A,"〇")=0,"",SUMIFS(取引履歴!$H:$H,取引履歴!$K:$K,集計データ【保有】!$A35,取引履歴!$J:$J,集計データ【保有】!M$29,取引履歴!$A:$A,"〇")))</f>
        <v/>
      </c>
      <c r="N35" s="4" t="str">
        <f>IF(OR($A35="-",N$29="-"),"",IF(SUMIFS(取引履歴!$H:$H,取引履歴!$K:$K,集計データ【保有】!$A35,取引履歴!$J:$J,集計データ【保有】!N$29,取引履歴!$A:$A,"〇")=0,"",SUMIFS(取引履歴!$H:$H,取引履歴!$K:$K,集計データ【保有】!$A35,取引履歴!$J:$J,集計データ【保有】!N$29,取引履歴!$A:$A,"〇")))</f>
        <v/>
      </c>
      <c r="O35" s="4" t="str">
        <f>IF(OR($A35="-",O$29="-"),"",IF(SUMIFS(取引履歴!$H:$H,取引履歴!$K:$K,集計データ【保有】!$A35,取引履歴!$J:$J,集計データ【保有】!O$29,取引履歴!$A:$A,"〇")=0,"",SUMIFS(取引履歴!$H:$H,取引履歴!$K:$K,集計データ【保有】!$A35,取引履歴!$J:$J,集計データ【保有】!O$29,取引履歴!$A:$A,"〇")))</f>
        <v/>
      </c>
      <c r="P35" s="4" t="str">
        <f>IF(OR($A35="-",P$29="-"),"",IF(SUMIFS(取引履歴!$H:$H,取引履歴!$K:$K,集計データ【保有】!$A35,取引履歴!$J:$J,集計データ【保有】!P$29,取引履歴!$A:$A,"〇")=0,"",SUMIFS(取引履歴!$H:$H,取引履歴!$K:$K,集計データ【保有】!$A35,取引履歴!$J:$J,集計データ【保有】!P$29,取引履歴!$A:$A,"〇")))</f>
        <v/>
      </c>
      <c r="Q35" s="4" t="str">
        <f>IF(OR($A35="-",Q$29="-"),"",IF(SUMIFS(取引履歴!$H:$H,取引履歴!$K:$K,集計データ【保有】!$A35,取引履歴!$J:$J,集計データ【保有】!Q$29,取引履歴!$A:$A,"〇")=0,"",SUMIFS(取引履歴!$H:$H,取引履歴!$K:$K,集計データ【保有】!$A35,取引履歴!$J:$J,集計データ【保有】!Q$29,取引履歴!$A:$A,"〇")))</f>
        <v/>
      </c>
      <c r="R35" s="4" t="str">
        <f>IF(OR($A35="-",R$29="-"),"",IF(SUMIFS(取引履歴!$H:$H,取引履歴!$K:$K,集計データ【保有】!$A35,取引履歴!$J:$J,集計データ【保有】!R$29,取引履歴!$A:$A,"〇")=0,"",SUMIFS(取引履歴!$H:$H,取引履歴!$K:$K,集計データ【保有】!$A35,取引履歴!$J:$J,集計データ【保有】!R$29,取引履歴!$A:$A,"〇")))</f>
        <v/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867B-10CE-4B08-8AA6-6EBB970B5DC9}">
  <sheetPr>
    <tabColor theme="7" tint="0.59999389629810485"/>
  </sheetPr>
  <dimension ref="A1:V56"/>
  <sheetViews>
    <sheetView zoomScaleNormal="100" workbookViewId="0">
      <selection activeCell="C1" sqref="C1"/>
    </sheetView>
  </sheetViews>
  <sheetFormatPr defaultColWidth="8.875" defaultRowHeight="18.75" x14ac:dyDescent="0.4"/>
  <cols>
    <col min="1" max="1" width="17.875" customWidth="1"/>
    <col min="2" max="22" width="14.625" customWidth="1"/>
  </cols>
  <sheetData>
    <row r="1" spans="1:15" ht="19.5" x14ac:dyDescent="0.4">
      <c r="A1" s="92" t="s">
        <v>100</v>
      </c>
      <c r="D1" s="106"/>
      <c r="G1" s="56"/>
      <c r="H1" s="56"/>
      <c r="I1" s="56"/>
      <c r="J1" s="56"/>
    </row>
    <row r="2" spans="1:15" ht="42.75" customHeight="1" x14ac:dyDescent="0.4">
      <c r="A2" s="77" t="s">
        <v>27</v>
      </c>
      <c r="B2" s="83" t="s">
        <v>102</v>
      </c>
      <c r="C2" s="83" t="s">
        <v>7</v>
      </c>
      <c r="D2" s="167" t="str">
        <f>"最新年（"&amp;YEAR(MAX(取引履歴!L:L))&amp;"年）
の損益"</f>
        <v>最新年（1900年）
の損益</v>
      </c>
      <c r="E2" s="168" t="str">
        <f>"最新年（"&amp;YEAR(MAX(取引履歴!L:L))&amp;"年）
の騰落率"</f>
        <v>最新年（1900年）
の騰落率</v>
      </c>
      <c r="F2" s="82"/>
      <c r="G2" s="107" t="s">
        <v>104</v>
      </c>
      <c r="H2" s="107" t="s">
        <v>105</v>
      </c>
      <c r="I2" s="109" t="s">
        <v>106</v>
      </c>
      <c r="J2" s="109" t="s">
        <v>107</v>
      </c>
      <c r="K2" s="86"/>
      <c r="M2" s="106"/>
      <c r="N2" s="152"/>
    </row>
    <row r="3" spans="1:15" x14ac:dyDescent="0.4">
      <c r="A3" s="84" t="str">
        <f>初期設定!$B$7</f>
        <v>1人目</v>
      </c>
      <c r="B3" s="80" t="str">
        <f>IF(A3="-","",IF(SUMIFS(取引履歴!Q:Q,取引履歴!K:K,集計データ【売却】!A3,取引履歴!A:A,"売却")=0,"",SUMIFS(取引履歴!Q:Q,取引履歴!K:K,集計データ【売却】!A3,取引履歴!A:A,"売却")))</f>
        <v/>
      </c>
      <c r="C3" s="154" t="str">
        <f>IF(A3="-","",IF(ISERROR((SUMIFS(取引履歴!M:M,取引履歴!A:A,"売却",取引履歴!K:K,集計データ【売却】!A3)-SUMIFS(取引履歴!F:F,取引履歴!A:A,"売却",取引履歴!K:K,集計データ【売却】!A3))/SUMIFS(取引履歴!F:F,取引履歴!A:A,"売却",取引履歴!K:K,集計データ【売却】!A3)),"",(SUMIFS(取引履歴!M:M,取引履歴!A:A,"売却",取引履歴!K:K,集計データ【売却】!A3)-SUMIFS(取引履歴!F:F,取引履歴!A:A,"売却",取引履歴!K:K,集計データ【売却】!A3))/SUMIFS(取引履歴!F:F,取引履歴!A:A,"売却",取引履歴!K:K,集計データ【売却】!A3)))</f>
        <v/>
      </c>
      <c r="D3" s="80" t="str">
        <f>IF(A3="-","",IF(SUMIFS(取引履歴!Q:Q,取引履歴!K:K,集計データ【売却】!A3,取引履歴!A:A,"売却",取引履歴!L:L,"&gt;="&amp;DATE(YEAR(MAX(取引履歴!L:L)),1,1))=0,"",SUMIFS(取引履歴!Q:Q,取引履歴!K:K,集計データ【売却】!A3,取引履歴!A:A,"売却",取引履歴!L:L,"&gt;="&amp;DATE(YEAR(MAX(取引履歴!L:L)),1,1))))</f>
        <v/>
      </c>
      <c r="E3" s="155" t="str">
        <f>IF(A3="-","",IF(ISERROR((SUMIFS(取引履歴!M:M,取引履歴!A:A,"売却",取引履歴!K:K,集計データ【売却】!A3,取引履歴!L:L,"&gt;="&amp;DATE(YEAR(MAX(取引履歴!L:L)),1,1))-SUMIFS(取引履歴!F:F,取引履歴!A:A,"売却",取引履歴!K:K,集計データ【売却】!A3,取引履歴!L:L,"&gt;="&amp;DATE(YEAR(MAX(取引履歴!L:L)),1,1)))/SUMIFS(取引履歴!F:F,取引履歴!A:A,"売却",取引履歴!K:K,集計データ【売却】!A3,取引履歴!L:L,"&gt;="&amp;DATE(YEAR(MAX(取引履歴!L:L)),1,1))),"",(SUMIFS(取引履歴!M:M,取引履歴!A:A,"売却",取引履歴!K:K,集計データ【売却】!A3,取引履歴!L:L,"&gt;="&amp;DATE(YEAR(MAX(取引履歴!L:L)),1,1))-SUMIFS(取引履歴!F:F,取引履歴!A:A,"売却",取引履歴!K:K,集計データ【売却】!A3,取引履歴!L:L,"&gt;="&amp;DATE(YEAR(MAX(取引履歴!L:L)),1,1)))/SUMIFS(取引履歴!F:F,取引履歴!A:A,"売却",取引履歴!K:K,集計データ【売却】!A3,取引履歴!L:L,"&gt;="&amp;DATE(YEAR(MAX(取引履歴!L:L)),1,1))))</f>
        <v/>
      </c>
      <c r="F3" s="101"/>
      <c r="G3" s="29" t="str">
        <f>IF(COUNTIFS(取引履歴!K:K,A3,取引履歴!A:A,"売却",取引履歴!Q:Q,"&gt;0")=0,"",COUNTIFS(取引履歴!K:K,A3,取引履歴!A:A,"売却",取引履歴!Q:Q,"&gt;0"))</f>
        <v/>
      </c>
      <c r="H3" s="29" t="str">
        <f>IF(COUNTIFS(取引履歴!K:K,A3,取引履歴!A:A,"売却",取引履歴!Q:Q,"&lt;0")=0,"",COUNTIFS(取引履歴!K:K,A3,取引履歴!A:A,"売却",取引履歴!Q:Q,"&lt;0"))</f>
        <v/>
      </c>
      <c r="I3" s="29" t="str">
        <f>IF(COUNTIFS(取引履歴!K:K,A3,取引履歴!A:A,"売却",取引履歴!Q:Q,"&gt;0",取引履歴!L:L,"&gt;"&amp;DATE(YEAR(MAX(取引履歴!L:L)),1,1))=0,"",COUNTIFS(取引履歴!K:K,A3,取引履歴!A:A,"売却",取引履歴!Q:Q,"&gt;0",取引履歴!L:L,"&gt;"&amp;DATE(YEAR(MAX(取引履歴!L:L)),1,1)))</f>
        <v/>
      </c>
      <c r="J3" s="29" t="str">
        <f>IF(COUNTIFS(取引履歴!K:K,A3,取引履歴!A:A,"売却",取引履歴!Q:Q,"&lt;0",取引履歴!L:L,"&gt;"&amp;DATE(YEAR(MAX(取引履歴!L:L)),1,1))=0,"",COUNTIFS(取引履歴!K:K,A3,取引履歴!A:A,"売却",取引履歴!Q:Q,"&lt;0",取引履歴!L:L,"&gt;"&amp;DATE(YEAR(MAX(取引履歴!L:L)),1,1)))</f>
        <v/>
      </c>
      <c r="K3" s="100"/>
      <c r="M3" s="108"/>
      <c r="N3" s="1"/>
    </row>
    <row r="4" spans="1:15" x14ac:dyDescent="0.4">
      <c r="A4" s="84" t="str">
        <f>初期設定!$B$8</f>
        <v>2人目</v>
      </c>
      <c r="B4" s="80" t="str">
        <f>IF(A4="-","",IF(SUMIFS(取引履歴!Q:Q,取引履歴!K:K,集計データ【売却】!A4,取引履歴!A:A,"売却")=0,"",SUMIFS(取引履歴!Q:Q,取引履歴!K:K,集計データ【売却】!A4,取引履歴!A:A,"売却")))</f>
        <v/>
      </c>
      <c r="C4" s="154" t="str">
        <f>IF(A4="-","",IF(ISERROR((SUMIFS(取引履歴!M:M,取引履歴!A:A,"売却",取引履歴!K:K,集計データ【売却】!A4)-SUMIFS(取引履歴!F:F,取引履歴!A:A,"売却",取引履歴!K:K,集計データ【売却】!A4))/SUMIFS(取引履歴!F:F,取引履歴!A:A,"売却",取引履歴!K:K,集計データ【売却】!A4)),"",(SUMIFS(取引履歴!M:M,取引履歴!A:A,"売却",取引履歴!K:K,集計データ【売却】!A4)-SUMIFS(取引履歴!F:F,取引履歴!A:A,"売却",取引履歴!K:K,集計データ【売却】!A4))/SUMIFS(取引履歴!F:F,取引履歴!A:A,"売却",取引履歴!K:K,集計データ【売却】!A4)))</f>
        <v/>
      </c>
      <c r="D4" s="80" t="str">
        <f>IF(A4="-","",IF(SUMIFS(取引履歴!Q:Q,取引履歴!K:K,集計データ【売却】!A4,取引履歴!A:A,"売却",取引履歴!L:L,"&gt;="&amp;DATE(YEAR(MAX(取引履歴!L:L)),1,1))=0,"",SUMIFS(取引履歴!Q:Q,取引履歴!K:K,集計データ【売却】!A4,取引履歴!A:A,"売却",取引履歴!L:L,"&gt;="&amp;DATE(YEAR(MAX(取引履歴!L:L)),1,1))))</f>
        <v/>
      </c>
      <c r="E4" s="155" t="str">
        <f>IF(A4="-","",IF(ISERROR((SUMIFS(取引履歴!M:M,取引履歴!A:A,"売却",取引履歴!K:K,集計データ【売却】!A4,取引履歴!L:L,"&gt;="&amp;DATE(YEAR(MAX(取引履歴!L:L)),1,1))-SUMIFS(取引履歴!F:F,取引履歴!A:A,"売却",取引履歴!K:K,集計データ【売却】!A4,取引履歴!L:L,"&gt;="&amp;DATE(YEAR(MAX(取引履歴!L:L)),1,1)))/SUMIFS(取引履歴!F:F,取引履歴!A:A,"売却",取引履歴!K:K,集計データ【売却】!A4,取引履歴!L:L,"&gt;="&amp;DATE(YEAR(MAX(取引履歴!L:L)),1,1))),"",(SUMIFS(取引履歴!M:M,取引履歴!A:A,"売却",取引履歴!K:K,集計データ【売却】!A4,取引履歴!L:L,"&gt;="&amp;DATE(YEAR(MAX(取引履歴!L:L)),1,1))-SUMIFS(取引履歴!F:F,取引履歴!A:A,"売却",取引履歴!K:K,集計データ【売却】!A4,取引履歴!L:L,"&gt;="&amp;DATE(YEAR(MAX(取引履歴!L:L)),1,1)))/SUMIFS(取引履歴!F:F,取引履歴!A:A,"売却",取引履歴!K:K,集計データ【売却】!A4,取引履歴!L:L,"&gt;="&amp;DATE(YEAR(MAX(取引履歴!L:L)),1,1))))</f>
        <v/>
      </c>
      <c r="F4" s="101"/>
      <c r="G4" s="29" t="str">
        <f>IF(COUNTIFS(取引履歴!K:K,A4,取引履歴!A:A,"売却",取引履歴!Q:Q,"&gt;0")=0,"",COUNTIFS(取引履歴!K:K,A4,取引履歴!A:A,"売却",取引履歴!Q:Q,"&gt;0"))</f>
        <v/>
      </c>
      <c r="H4" s="29" t="str">
        <f>IF(COUNTIFS(取引履歴!K:K,A4,取引履歴!A:A,"売却",取引履歴!Q:Q,"&lt;0")=0,"",COUNTIFS(取引履歴!K:K,A4,取引履歴!A:A,"売却",取引履歴!Q:Q,"&lt;0"))</f>
        <v/>
      </c>
      <c r="I4" s="29" t="str">
        <f>IF(COUNTIFS(取引履歴!K:K,A4,取引履歴!A:A,"売却",取引履歴!Q:Q,"&gt;0",取引履歴!L:L,"&gt;"&amp;DATE(YEAR(MAX(取引履歴!L:L)),1,1))=0,"",COUNTIFS(取引履歴!K:K,A4,取引履歴!A:A,"売却",取引履歴!Q:Q,"&gt;0",取引履歴!L:L,"&gt;"&amp;DATE(YEAR(MAX(取引履歴!L:L)),1,1)))</f>
        <v/>
      </c>
      <c r="J4" s="29" t="str">
        <f>IF(COUNTIFS(取引履歴!K:K,A4,取引履歴!A:A,"売却",取引履歴!Q:Q,"&lt;0",取引履歴!L:L,"&gt;"&amp;DATE(YEAR(MAX(取引履歴!L:L)),1,1))=0,"",COUNTIFS(取引履歴!K:K,A4,取引履歴!A:A,"売却",取引履歴!Q:Q,"&lt;0",取引履歴!L:L,"&gt;"&amp;DATE(YEAR(MAX(取引履歴!L:L)),1,1)))</f>
        <v/>
      </c>
      <c r="K4" s="100"/>
      <c r="M4" s="108"/>
    </row>
    <row r="5" spans="1:15" x14ac:dyDescent="0.4">
      <c r="A5" s="84" t="str">
        <f>初期設定!$B$9</f>
        <v>3人目</v>
      </c>
      <c r="B5" s="80" t="str">
        <f>IF(A5="-","",IF(SUMIFS(取引履歴!Q:Q,取引履歴!K:K,集計データ【売却】!A5,取引履歴!A:A,"売却")=0,"",SUMIFS(取引履歴!Q:Q,取引履歴!K:K,集計データ【売却】!A5,取引履歴!A:A,"売却")))</f>
        <v/>
      </c>
      <c r="C5" s="154" t="str">
        <f>IF(A5="-","",IF(ISERROR((SUMIFS(取引履歴!M:M,取引履歴!A:A,"売却",取引履歴!K:K,集計データ【売却】!A5)-SUMIFS(取引履歴!F:F,取引履歴!A:A,"売却",取引履歴!K:K,集計データ【売却】!A5))/SUMIFS(取引履歴!F:F,取引履歴!A:A,"売却",取引履歴!K:K,集計データ【売却】!A5)),"",(SUMIFS(取引履歴!M:M,取引履歴!A:A,"売却",取引履歴!K:K,集計データ【売却】!A5)-SUMIFS(取引履歴!F:F,取引履歴!A:A,"売却",取引履歴!K:K,集計データ【売却】!A5))/SUMIFS(取引履歴!F:F,取引履歴!A:A,"売却",取引履歴!K:K,集計データ【売却】!A5)))</f>
        <v/>
      </c>
      <c r="D5" s="80" t="str">
        <f>IF(A5="-","",IF(SUMIFS(取引履歴!Q:Q,取引履歴!K:K,集計データ【売却】!A5,取引履歴!A:A,"売却",取引履歴!L:L,"&gt;="&amp;DATE(YEAR(MAX(取引履歴!L:L)),1,1))=0,"",SUMIFS(取引履歴!Q:Q,取引履歴!K:K,集計データ【売却】!A5,取引履歴!A:A,"売却",取引履歴!L:L,"&gt;="&amp;DATE(YEAR(MAX(取引履歴!L:L)),1,1))))</f>
        <v/>
      </c>
      <c r="E5" s="155" t="str">
        <f>IF(A5="-","",IF(ISERROR((SUMIFS(取引履歴!M:M,取引履歴!A:A,"売却",取引履歴!K:K,集計データ【売却】!A5,取引履歴!L:L,"&gt;="&amp;DATE(YEAR(MAX(取引履歴!L:L)),1,1))-SUMIFS(取引履歴!F:F,取引履歴!A:A,"売却",取引履歴!K:K,集計データ【売却】!A5,取引履歴!L:L,"&gt;="&amp;DATE(YEAR(MAX(取引履歴!L:L)),1,1)))/SUMIFS(取引履歴!F:F,取引履歴!A:A,"売却",取引履歴!K:K,集計データ【売却】!A5,取引履歴!L:L,"&gt;="&amp;DATE(YEAR(MAX(取引履歴!L:L)),1,1))),"",(SUMIFS(取引履歴!M:M,取引履歴!A:A,"売却",取引履歴!K:K,集計データ【売却】!A5,取引履歴!L:L,"&gt;="&amp;DATE(YEAR(MAX(取引履歴!L:L)),1,1))-SUMIFS(取引履歴!F:F,取引履歴!A:A,"売却",取引履歴!K:K,集計データ【売却】!A5,取引履歴!L:L,"&gt;="&amp;DATE(YEAR(MAX(取引履歴!L:L)),1,1)))/SUMIFS(取引履歴!F:F,取引履歴!A:A,"売却",取引履歴!K:K,集計データ【売却】!A5,取引履歴!L:L,"&gt;="&amp;DATE(YEAR(MAX(取引履歴!L:L)),1,1))))</f>
        <v/>
      </c>
      <c r="F5" s="101"/>
      <c r="G5" s="29" t="str">
        <f>IF(COUNTIFS(取引履歴!K:K,A5,取引履歴!A:A,"売却",取引履歴!Q:Q,"&gt;0")=0,"",COUNTIFS(取引履歴!K:K,A5,取引履歴!A:A,"売却",取引履歴!Q:Q,"&gt;0"))</f>
        <v/>
      </c>
      <c r="H5" s="29" t="str">
        <f>IF(COUNTIFS(取引履歴!K:K,A5,取引履歴!A:A,"売却",取引履歴!Q:Q,"&lt;0")=0,"",COUNTIFS(取引履歴!K:K,A5,取引履歴!A:A,"売却",取引履歴!Q:Q,"&lt;0"))</f>
        <v/>
      </c>
      <c r="I5" s="29" t="str">
        <f>IF(COUNTIFS(取引履歴!K:K,A5,取引履歴!A:A,"売却",取引履歴!Q:Q,"&gt;0",取引履歴!L:L,"&gt;"&amp;DATE(YEAR(MAX(取引履歴!L:L)),1,1))=0,"",COUNTIFS(取引履歴!K:K,A5,取引履歴!A:A,"売却",取引履歴!Q:Q,"&gt;0",取引履歴!L:L,"&gt;"&amp;DATE(YEAR(MAX(取引履歴!L:L)),1,1)))</f>
        <v/>
      </c>
      <c r="J5" s="29" t="str">
        <f>IF(COUNTIFS(取引履歴!K:K,A5,取引履歴!A:A,"売却",取引履歴!Q:Q,"&lt;0",取引履歴!L:L,"&gt;"&amp;DATE(YEAR(MAX(取引履歴!L:L)),1,1))=0,"",COUNTIFS(取引履歴!K:K,A5,取引履歴!A:A,"売却",取引履歴!Q:Q,"&lt;0",取引履歴!L:L,"&gt;"&amp;DATE(YEAR(MAX(取引履歴!L:L)),1,1)))</f>
        <v/>
      </c>
      <c r="K5" s="100"/>
      <c r="L5" s="22"/>
      <c r="M5" s="22"/>
      <c r="O5" s="105"/>
    </row>
    <row r="6" spans="1:15" x14ac:dyDescent="0.4">
      <c r="A6" s="84" t="str">
        <f>初期設定!$B$10</f>
        <v>4人目</v>
      </c>
      <c r="B6" s="80" t="str">
        <f>IF(A6="-","",IF(SUMIFS(取引履歴!Q:Q,取引履歴!K:K,集計データ【売却】!A6,取引履歴!A:A,"売却")=0,"",SUMIFS(取引履歴!Q:Q,取引履歴!K:K,集計データ【売却】!A6,取引履歴!A:A,"売却")))</f>
        <v/>
      </c>
      <c r="C6" s="154" t="str">
        <f>IF(A6="-","",IF(ISERROR((SUMIFS(取引履歴!M:M,取引履歴!A:A,"売却",取引履歴!K:K,集計データ【売却】!A6)-SUMIFS(取引履歴!F:F,取引履歴!A:A,"売却",取引履歴!K:K,集計データ【売却】!A6))/SUMIFS(取引履歴!F:F,取引履歴!A:A,"売却",取引履歴!K:K,集計データ【売却】!A6)),"",(SUMIFS(取引履歴!M:M,取引履歴!A:A,"売却",取引履歴!K:K,集計データ【売却】!A6)-SUMIFS(取引履歴!F:F,取引履歴!A:A,"売却",取引履歴!K:K,集計データ【売却】!A6))/SUMIFS(取引履歴!F:F,取引履歴!A:A,"売却",取引履歴!K:K,集計データ【売却】!A6)))</f>
        <v/>
      </c>
      <c r="D6" s="80" t="str">
        <f>IF(A6="-","",IF(SUMIFS(取引履歴!Q:Q,取引履歴!K:K,集計データ【売却】!A6,取引履歴!A:A,"売却",取引履歴!L:L,"&gt;="&amp;DATE(YEAR(MAX(取引履歴!L:L)),1,1))=0,"",SUMIFS(取引履歴!Q:Q,取引履歴!K:K,集計データ【売却】!A6,取引履歴!A:A,"売却",取引履歴!L:L,"&gt;="&amp;DATE(YEAR(MAX(取引履歴!L:L)),1,1))))</f>
        <v/>
      </c>
      <c r="E6" s="155" t="str">
        <f>IF(A6="-","",IF(ISERROR((SUMIFS(取引履歴!M:M,取引履歴!A:A,"売却",取引履歴!K:K,集計データ【売却】!A6,取引履歴!L:L,"&gt;="&amp;DATE(YEAR(MAX(取引履歴!L:L)),1,1))-SUMIFS(取引履歴!F:F,取引履歴!A:A,"売却",取引履歴!K:K,集計データ【売却】!A6,取引履歴!L:L,"&gt;="&amp;DATE(YEAR(MAX(取引履歴!L:L)),1,1)))/SUMIFS(取引履歴!F:F,取引履歴!A:A,"売却",取引履歴!K:K,集計データ【売却】!A6,取引履歴!L:L,"&gt;="&amp;DATE(YEAR(MAX(取引履歴!L:L)),1,1))),"",(SUMIFS(取引履歴!M:M,取引履歴!A:A,"売却",取引履歴!K:K,集計データ【売却】!A6,取引履歴!L:L,"&gt;="&amp;DATE(YEAR(MAX(取引履歴!L:L)),1,1))-SUMIFS(取引履歴!F:F,取引履歴!A:A,"売却",取引履歴!K:K,集計データ【売却】!A6,取引履歴!L:L,"&gt;="&amp;DATE(YEAR(MAX(取引履歴!L:L)),1,1)))/SUMIFS(取引履歴!F:F,取引履歴!A:A,"売却",取引履歴!K:K,集計データ【売却】!A6,取引履歴!L:L,"&gt;="&amp;DATE(YEAR(MAX(取引履歴!L:L)),1,1))))</f>
        <v/>
      </c>
      <c r="F6" s="101"/>
      <c r="G6" s="29" t="str">
        <f>IF(COUNTIFS(取引履歴!K:K,A6,取引履歴!A:A,"売却",取引履歴!Q:Q,"&gt;0")=0,"",COUNTIFS(取引履歴!K:K,A6,取引履歴!A:A,"売却",取引履歴!Q:Q,"&gt;0"))</f>
        <v/>
      </c>
      <c r="H6" s="29" t="str">
        <f>IF(COUNTIFS(取引履歴!K:K,A6,取引履歴!A:A,"売却",取引履歴!Q:Q,"&lt;0")=0,"",COUNTIFS(取引履歴!K:K,A6,取引履歴!A:A,"売却",取引履歴!Q:Q,"&lt;0"))</f>
        <v/>
      </c>
      <c r="I6" s="29" t="str">
        <f>IF(COUNTIFS(取引履歴!K:K,A6,取引履歴!A:A,"売却",取引履歴!Q:Q,"&gt;0",取引履歴!L:L,"&gt;"&amp;DATE(YEAR(MAX(取引履歴!L:L)),1,1))=0,"",COUNTIFS(取引履歴!K:K,A6,取引履歴!A:A,"売却",取引履歴!Q:Q,"&gt;0",取引履歴!L:L,"&gt;"&amp;DATE(YEAR(MAX(取引履歴!L:L)),1,1)))</f>
        <v/>
      </c>
      <c r="J6" s="29" t="str">
        <f>IF(COUNTIFS(取引履歴!K:K,A6,取引履歴!A:A,"売却",取引履歴!Q:Q,"&lt;0",取引履歴!L:L,"&gt;"&amp;DATE(YEAR(MAX(取引履歴!L:L)),1,1))=0,"",COUNTIFS(取引履歴!K:K,A6,取引履歴!A:A,"売却",取引履歴!Q:Q,"&lt;0",取引履歴!L:L,"&gt;"&amp;DATE(YEAR(MAX(取引履歴!L:L)),1,1)))</f>
        <v/>
      </c>
      <c r="K6" s="100"/>
      <c r="L6" s="22"/>
      <c r="M6" s="22"/>
      <c r="O6" s="105"/>
    </row>
    <row r="7" spans="1:15" x14ac:dyDescent="0.4">
      <c r="A7" s="84" t="str">
        <f>初期設定!$B$11</f>
        <v>5人目</v>
      </c>
      <c r="B7" s="80" t="str">
        <f>IF(A7="-","",IF(SUMIFS(取引履歴!Q:Q,取引履歴!K:K,集計データ【売却】!A7,取引履歴!A:A,"売却")=0,"",SUMIFS(取引履歴!Q:Q,取引履歴!K:K,集計データ【売却】!A7,取引履歴!A:A,"売却")))</f>
        <v/>
      </c>
      <c r="C7" s="154" t="str">
        <f>IF(A7="-","",IF(ISERROR((SUMIFS(取引履歴!M:M,取引履歴!A:A,"売却",取引履歴!K:K,集計データ【売却】!A7)-SUMIFS(取引履歴!F:F,取引履歴!A:A,"売却",取引履歴!K:K,集計データ【売却】!A7))/SUMIFS(取引履歴!F:F,取引履歴!A:A,"売却",取引履歴!K:K,集計データ【売却】!A7)),"",(SUMIFS(取引履歴!M:M,取引履歴!A:A,"売却",取引履歴!K:K,集計データ【売却】!A7)-SUMIFS(取引履歴!F:F,取引履歴!A:A,"売却",取引履歴!K:K,集計データ【売却】!A7))/SUMIFS(取引履歴!F:F,取引履歴!A:A,"売却",取引履歴!K:K,集計データ【売却】!A7)))</f>
        <v/>
      </c>
      <c r="D7" s="80" t="str">
        <f>IF(A7="-","",IF(SUMIFS(取引履歴!Q:Q,取引履歴!K:K,集計データ【売却】!A7,取引履歴!A:A,"売却",取引履歴!L:L,"&gt;="&amp;DATE(YEAR(MAX(取引履歴!L:L)),1,1))=0,"",SUMIFS(取引履歴!Q:Q,取引履歴!K:K,集計データ【売却】!A7,取引履歴!A:A,"売却",取引履歴!L:L,"&gt;="&amp;DATE(YEAR(MAX(取引履歴!L:L)),1,1))))</f>
        <v/>
      </c>
      <c r="E7" s="155" t="str">
        <f>IF(A7="-","",IF(ISERROR((SUMIFS(取引履歴!M:M,取引履歴!A:A,"売却",取引履歴!K:K,集計データ【売却】!A7,取引履歴!L:L,"&gt;="&amp;DATE(YEAR(MAX(取引履歴!L:L)),1,1))-SUMIFS(取引履歴!F:F,取引履歴!A:A,"売却",取引履歴!K:K,集計データ【売却】!A7,取引履歴!L:L,"&gt;="&amp;DATE(YEAR(MAX(取引履歴!L:L)),1,1)))/SUMIFS(取引履歴!F:F,取引履歴!A:A,"売却",取引履歴!K:K,集計データ【売却】!A7,取引履歴!L:L,"&gt;="&amp;DATE(YEAR(MAX(取引履歴!L:L)),1,1))),"",(SUMIFS(取引履歴!M:M,取引履歴!A:A,"売却",取引履歴!K:K,集計データ【売却】!A7,取引履歴!L:L,"&gt;="&amp;DATE(YEAR(MAX(取引履歴!L:L)),1,1))-SUMIFS(取引履歴!F:F,取引履歴!A:A,"売却",取引履歴!K:K,集計データ【売却】!A7,取引履歴!L:L,"&gt;="&amp;DATE(YEAR(MAX(取引履歴!L:L)),1,1)))/SUMIFS(取引履歴!F:F,取引履歴!A:A,"売却",取引履歴!K:K,集計データ【売却】!A7,取引履歴!L:L,"&gt;="&amp;DATE(YEAR(MAX(取引履歴!L:L)),1,1))))</f>
        <v/>
      </c>
      <c r="F7" s="101"/>
      <c r="G7" s="29" t="str">
        <f>IF(COUNTIFS(取引履歴!K:K,A7,取引履歴!A:A,"売却",取引履歴!Q:Q,"&gt;0")=0,"",COUNTIFS(取引履歴!K:K,A7,取引履歴!A:A,"売却",取引履歴!Q:Q,"&gt;0"))</f>
        <v/>
      </c>
      <c r="H7" s="29" t="str">
        <f>IF(COUNTIFS(取引履歴!K:K,A7,取引履歴!A:A,"売却",取引履歴!Q:Q,"&lt;0")=0,"",COUNTIFS(取引履歴!K:K,A7,取引履歴!A:A,"売却",取引履歴!Q:Q,"&lt;0"))</f>
        <v/>
      </c>
      <c r="I7" s="29" t="str">
        <f>IF(COUNTIFS(取引履歴!K:K,A7,取引履歴!A:A,"売却",取引履歴!Q:Q,"&gt;0",取引履歴!L:L,"&gt;"&amp;DATE(YEAR(MAX(取引履歴!L:L)),1,1))=0,"",COUNTIFS(取引履歴!K:K,A7,取引履歴!A:A,"売却",取引履歴!Q:Q,"&gt;0",取引履歴!L:L,"&gt;"&amp;DATE(YEAR(MAX(取引履歴!L:L)),1,1)))</f>
        <v/>
      </c>
      <c r="J7" s="29" t="str">
        <f>IF(COUNTIFS(取引履歴!K:K,A7,取引履歴!A:A,"売却",取引履歴!Q:Q,"&lt;0",取引履歴!L:L,"&gt;"&amp;DATE(YEAR(MAX(取引履歴!L:L)),1,1))=0,"",COUNTIFS(取引履歴!K:K,A7,取引履歴!A:A,"売却",取引履歴!Q:Q,"&lt;0",取引履歴!L:L,"&gt;"&amp;DATE(YEAR(MAX(取引履歴!L:L)),1,1)))</f>
        <v/>
      </c>
      <c r="K7" s="100"/>
      <c r="L7" s="22"/>
      <c r="M7" s="22"/>
      <c r="O7" s="105"/>
    </row>
    <row r="8" spans="1:15" x14ac:dyDescent="0.4">
      <c r="A8" s="84" t="str">
        <f>初期設定!$B$12</f>
        <v>-</v>
      </c>
      <c r="B8" s="80" t="str">
        <f>IF(A8="-","",IF(SUMIFS(取引履歴!Q:Q,取引履歴!K:K,集計データ【売却】!A8,取引履歴!A:A,"売却")=0,"",SUMIFS(取引履歴!Q:Q,取引履歴!K:K,集計データ【売却】!A8,取引履歴!A:A,"売却")))</f>
        <v/>
      </c>
      <c r="C8" s="154" t="str">
        <f>IF(A8="-","",IF(ISERROR((SUMIFS(取引履歴!M:M,取引履歴!A:A,"売却",取引履歴!K:K,集計データ【売却】!A8)-SUMIFS(取引履歴!F:F,取引履歴!A:A,"売却",取引履歴!K:K,集計データ【売却】!A8))/SUMIFS(取引履歴!F:F,取引履歴!A:A,"売却",取引履歴!K:K,集計データ【売却】!A8)),"",(SUMIFS(取引履歴!M:M,取引履歴!A:A,"売却",取引履歴!K:K,集計データ【売却】!A8)-SUMIFS(取引履歴!F:F,取引履歴!A:A,"売却",取引履歴!K:K,集計データ【売却】!A8))/SUMIFS(取引履歴!F:F,取引履歴!A:A,"売却",取引履歴!K:K,集計データ【売却】!A8)))</f>
        <v/>
      </c>
      <c r="D8" s="80" t="str">
        <f>IF(A8="-","",IF(SUMIFS(取引履歴!Q:Q,取引履歴!K:K,集計データ【売却】!A8,取引履歴!A:A,"売却",取引履歴!L:L,"&gt;="&amp;DATE(YEAR(MAX(取引履歴!L:L)),1,1))=0,"",SUMIFS(取引履歴!Q:Q,取引履歴!K:K,集計データ【売却】!A8,取引履歴!A:A,"売却",取引履歴!L:L,"&gt;="&amp;DATE(YEAR(MAX(取引履歴!L:L)),1,1))))</f>
        <v/>
      </c>
      <c r="E8" s="155" t="str">
        <f>IF(A8="-","",IF(ISERROR((SUMIFS(取引履歴!M:M,取引履歴!A:A,"売却",取引履歴!K:K,集計データ【売却】!A8,取引履歴!L:L,"&gt;="&amp;DATE(YEAR(MAX(取引履歴!L:L)),1,1))-SUMIFS(取引履歴!F:F,取引履歴!A:A,"売却",取引履歴!K:K,集計データ【売却】!A8,取引履歴!L:L,"&gt;="&amp;DATE(YEAR(MAX(取引履歴!L:L)),1,1)))/SUMIFS(取引履歴!F:F,取引履歴!A:A,"売却",取引履歴!K:K,集計データ【売却】!A8,取引履歴!L:L,"&gt;="&amp;DATE(YEAR(MAX(取引履歴!L:L)),1,1))),"",(SUMIFS(取引履歴!M:M,取引履歴!A:A,"売却",取引履歴!K:K,集計データ【売却】!A8,取引履歴!L:L,"&gt;="&amp;DATE(YEAR(MAX(取引履歴!L:L)),1,1))-SUMIFS(取引履歴!F:F,取引履歴!A:A,"売却",取引履歴!K:K,集計データ【売却】!A8,取引履歴!L:L,"&gt;="&amp;DATE(YEAR(MAX(取引履歴!L:L)),1,1)))/SUMIFS(取引履歴!F:F,取引履歴!A:A,"売却",取引履歴!K:K,集計データ【売却】!A8,取引履歴!L:L,"&gt;="&amp;DATE(YEAR(MAX(取引履歴!L:L)),1,1))))</f>
        <v/>
      </c>
      <c r="F8" s="101"/>
      <c r="G8" s="29" t="str">
        <f>IF(COUNTIFS(取引履歴!K:K,A8,取引履歴!A:A,"売却",取引履歴!Q:Q,"&gt;0")=0,"",COUNTIFS(取引履歴!K:K,A8,取引履歴!A:A,"売却",取引履歴!Q:Q,"&gt;0"))</f>
        <v/>
      </c>
      <c r="H8" s="29" t="str">
        <f>IF(COUNTIFS(取引履歴!K:K,A8,取引履歴!A:A,"売却",取引履歴!Q:Q,"&lt;0")=0,"",COUNTIFS(取引履歴!K:K,A8,取引履歴!A:A,"売却",取引履歴!Q:Q,"&lt;0"))</f>
        <v/>
      </c>
      <c r="I8" s="29" t="str">
        <f>IF(COUNTIFS(取引履歴!K:K,A8,取引履歴!A:A,"売却",取引履歴!Q:Q,"&gt;0",取引履歴!L:L,"&gt;"&amp;DATE(YEAR(MAX(取引履歴!L:L)),1,1))=0,"",COUNTIFS(取引履歴!K:K,A8,取引履歴!A:A,"売却",取引履歴!Q:Q,"&gt;0",取引履歴!L:L,"&gt;"&amp;DATE(YEAR(MAX(取引履歴!L:L)),1,1)))</f>
        <v/>
      </c>
      <c r="J8" s="29" t="str">
        <f>IF(COUNTIFS(取引履歴!K:K,A8,取引履歴!A:A,"売却",取引履歴!Q:Q,"&lt;0",取引履歴!L:L,"&gt;"&amp;DATE(YEAR(MAX(取引履歴!L:L)),1,1))=0,"",COUNTIFS(取引履歴!K:K,A8,取引履歴!A:A,"売却",取引履歴!Q:Q,"&lt;0",取引履歴!L:L,"&gt;"&amp;DATE(YEAR(MAX(取引履歴!L:L)),1,1)))</f>
        <v/>
      </c>
      <c r="K8" s="100"/>
      <c r="L8" s="22"/>
      <c r="M8" s="22"/>
      <c r="O8" s="105"/>
    </row>
    <row r="9" spans="1:15" x14ac:dyDescent="0.4">
      <c r="H9" s="11"/>
      <c r="I9" s="11"/>
    </row>
    <row r="10" spans="1:15" ht="19.5" x14ac:dyDescent="0.4">
      <c r="A10" s="149" t="str">
        <f>"★最新年（"&amp;YEAR(MAX(取引履歴!L:L))&amp;"年）の月ごとの損益と騰落率"</f>
        <v>★最新年（1900年）の月ごとの損益と騰落率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5" x14ac:dyDescent="0.4">
      <c r="A11" s="6" t="s">
        <v>27</v>
      </c>
      <c r="B11" s="150">
        <v>1</v>
      </c>
      <c r="C11" s="151">
        <v>2</v>
      </c>
      <c r="D11" s="150">
        <v>3</v>
      </c>
      <c r="E11" s="151">
        <v>4</v>
      </c>
      <c r="F11" s="150">
        <v>5</v>
      </c>
      <c r="G11" s="151">
        <v>6</v>
      </c>
      <c r="H11" s="150">
        <v>7</v>
      </c>
      <c r="I11" s="151">
        <v>8</v>
      </c>
      <c r="J11" s="150">
        <v>9</v>
      </c>
      <c r="K11" s="151">
        <v>10</v>
      </c>
      <c r="L11" s="150">
        <v>11</v>
      </c>
      <c r="M11" s="151">
        <v>12</v>
      </c>
    </row>
    <row r="12" spans="1:15" x14ac:dyDescent="0.4">
      <c r="A12" s="213" t="str">
        <f>初期設定!$B$7</f>
        <v>1人目</v>
      </c>
      <c r="B12" s="95" t="str">
        <f>IF($A12="-","",IF(SUMIFS(取引履歴!$Q:$Q,取引履歴!$K:$K,集計データ【売却】!$A12,取引履歴!$A:$A,"売却",取引履歴!$L:$L,"&gt;="&amp;DATE(YEAR(MAX(取引履歴!$L:$L)),B$11,1),取引履歴!$L:$L,"&lt;="&amp;EOMONTH(DATE(YEAR(MAX(取引履歴!$L:$L)),B$11,1),0))=0,"",SUMIFS(取引履歴!$Q:$Q,取引履歴!$K:$K,集計データ【売却】!$A12,取引履歴!$A:$A,"売却",取引履歴!$L:$L,"&gt;="&amp;DATE(YEAR(MAX(取引履歴!$L:$L)),B$11,1),取引履歴!$L:$L,"&lt;="&amp;EOMONTH(DATE(YEAR(MAX(取引履歴!$L:$L)),B$11,1),0))))</f>
        <v/>
      </c>
      <c r="C12" s="95" t="str">
        <f>IF($A12="-","",IF(SUMIFS(取引履歴!$Q:$Q,取引履歴!$K:$K,集計データ【売却】!$A12,取引履歴!$A:$A,"売却",取引履歴!$L:$L,"&gt;="&amp;DATE(YEAR(MAX(取引履歴!$L:$L)),C$11,1),取引履歴!$L:$L,"&lt;="&amp;EOMONTH(DATE(YEAR(MAX(取引履歴!$L:$L)),C$11,1),0))=0,"",SUMIFS(取引履歴!$Q:$Q,取引履歴!$K:$K,集計データ【売却】!$A12,取引履歴!$A:$A,"売却",取引履歴!$L:$L,"&gt;="&amp;DATE(YEAR(MAX(取引履歴!$L:$L)),C$11,1),取引履歴!$L:$L,"&lt;="&amp;EOMONTH(DATE(YEAR(MAX(取引履歴!$L:$L)),C$11,1),0))))</f>
        <v/>
      </c>
      <c r="D12" s="95" t="str">
        <f>IF($A12="-","",IF(SUMIFS(取引履歴!$Q:$Q,取引履歴!$K:$K,集計データ【売却】!$A12,取引履歴!$A:$A,"売却",取引履歴!$L:$L,"&gt;="&amp;DATE(YEAR(MAX(取引履歴!$L:$L)),D$11,1),取引履歴!$L:$L,"&lt;="&amp;EOMONTH(DATE(YEAR(MAX(取引履歴!$L:$L)),D$11,1),0))=0,"",SUMIFS(取引履歴!$Q:$Q,取引履歴!$K:$K,集計データ【売却】!$A12,取引履歴!$A:$A,"売却",取引履歴!$L:$L,"&gt;="&amp;DATE(YEAR(MAX(取引履歴!$L:$L)),D$11,1),取引履歴!$L:$L,"&lt;="&amp;EOMONTH(DATE(YEAR(MAX(取引履歴!$L:$L)),D$11,1),0))))</f>
        <v/>
      </c>
      <c r="E12" s="95" t="str">
        <f>IF($A12="-","",IF(SUMIFS(取引履歴!$Q:$Q,取引履歴!$K:$K,集計データ【売却】!$A12,取引履歴!$A:$A,"売却",取引履歴!$L:$L,"&gt;="&amp;DATE(YEAR(MAX(取引履歴!$L:$L)),E$11,1),取引履歴!$L:$L,"&lt;="&amp;EOMONTH(DATE(YEAR(MAX(取引履歴!$L:$L)),E$11,1),0))=0,"",SUMIFS(取引履歴!$Q:$Q,取引履歴!$K:$K,集計データ【売却】!$A12,取引履歴!$A:$A,"売却",取引履歴!$L:$L,"&gt;="&amp;DATE(YEAR(MAX(取引履歴!$L:$L)),E$11,1),取引履歴!$L:$L,"&lt;="&amp;EOMONTH(DATE(YEAR(MAX(取引履歴!$L:$L)),E$11,1),0))))</f>
        <v/>
      </c>
      <c r="F12" s="95" t="str">
        <f>IF($A12="-","",IF(SUMIFS(取引履歴!$Q:$Q,取引履歴!$K:$K,集計データ【売却】!$A12,取引履歴!$A:$A,"売却",取引履歴!$L:$L,"&gt;="&amp;DATE(YEAR(MAX(取引履歴!$L:$L)),F$11,1),取引履歴!$L:$L,"&lt;="&amp;EOMONTH(DATE(YEAR(MAX(取引履歴!$L:$L)),F$11,1),0))=0,"",SUMIFS(取引履歴!$Q:$Q,取引履歴!$K:$K,集計データ【売却】!$A12,取引履歴!$A:$A,"売却",取引履歴!$L:$L,"&gt;="&amp;DATE(YEAR(MAX(取引履歴!$L:$L)),F$11,1),取引履歴!$L:$L,"&lt;="&amp;EOMONTH(DATE(YEAR(MAX(取引履歴!$L:$L)),F$11,1),0))))</f>
        <v/>
      </c>
      <c r="G12" s="95" t="str">
        <f>IF($A12="-","",IF(SUMIFS(取引履歴!$Q:$Q,取引履歴!$K:$K,集計データ【売却】!$A12,取引履歴!$A:$A,"売却",取引履歴!$L:$L,"&gt;="&amp;DATE(YEAR(MAX(取引履歴!$L:$L)),G$11,1),取引履歴!$L:$L,"&lt;="&amp;EOMONTH(DATE(YEAR(MAX(取引履歴!$L:$L)),G$11,1),0))=0,"",SUMIFS(取引履歴!$Q:$Q,取引履歴!$K:$K,集計データ【売却】!$A12,取引履歴!$A:$A,"売却",取引履歴!$L:$L,"&gt;="&amp;DATE(YEAR(MAX(取引履歴!$L:$L)),G$11,1),取引履歴!$L:$L,"&lt;="&amp;EOMONTH(DATE(YEAR(MAX(取引履歴!$L:$L)),G$11,1),0))))</f>
        <v/>
      </c>
      <c r="H12" s="95" t="str">
        <f>IF($A12="-","",IF(SUMIFS(取引履歴!$Q:$Q,取引履歴!$K:$K,集計データ【売却】!$A12,取引履歴!$A:$A,"売却",取引履歴!$L:$L,"&gt;="&amp;DATE(YEAR(MAX(取引履歴!$L:$L)),H$11,1),取引履歴!$L:$L,"&lt;="&amp;EOMONTH(DATE(YEAR(MAX(取引履歴!$L:$L)),H$11,1),0))=0,"",SUMIFS(取引履歴!$Q:$Q,取引履歴!$K:$K,集計データ【売却】!$A12,取引履歴!$A:$A,"売却",取引履歴!$L:$L,"&gt;="&amp;DATE(YEAR(MAX(取引履歴!$L:$L)),H$11,1),取引履歴!$L:$L,"&lt;="&amp;EOMONTH(DATE(YEAR(MAX(取引履歴!$L:$L)),H$11,1),0))))</f>
        <v/>
      </c>
      <c r="I12" s="95" t="str">
        <f>IF($A12="-","",IF(SUMIFS(取引履歴!$Q:$Q,取引履歴!$K:$K,集計データ【売却】!$A12,取引履歴!$A:$A,"売却",取引履歴!$L:$L,"&gt;="&amp;DATE(YEAR(MAX(取引履歴!$L:$L)),I$11,1),取引履歴!$L:$L,"&lt;="&amp;EOMONTH(DATE(YEAR(MAX(取引履歴!$L:$L)),I$11,1),0))=0,"",SUMIFS(取引履歴!$Q:$Q,取引履歴!$K:$K,集計データ【売却】!$A12,取引履歴!$A:$A,"売却",取引履歴!$L:$L,"&gt;="&amp;DATE(YEAR(MAX(取引履歴!$L:$L)),I$11,1),取引履歴!$L:$L,"&lt;="&amp;EOMONTH(DATE(YEAR(MAX(取引履歴!$L:$L)),I$11,1),0))))</f>
        <v/>
      </c>
      <c r="J12" s="95" t="str">
        <f>IF($A12="-","",IF(SUMIFS(取引履歴!$Q:$Q,取引履歴!$K:$K,集計データ【売却】!$A12,取引履歴!$A:$A,"売却",取引履歴!$L:$L,"&gt;="&amp;DATE(YEAR(MAX(取引履歴!$L:$L)),J$11,1),取引履歴!$L:$L,"&lt;="&amp;EOMONTH(DATE(YEAR(MAX(取引履歴!$L:$L)),J$11,1),0))=0,"",SUMIFS(取引履歴!$Q:$Q,取引履歴!$K:$K,集計データ【売却】!$A12,取引履歴!$A:$A,"売却",取引履歴!$L:$L,"&gt;="&amp;DATE(YEAR(MAX(取引履歴!$L:$L)),J$11,1),取引履歴!$L:$L,"&lt;="&amp;EOMONTH(DATE(YEAR(MAX(取引履歴!$L:$L)),J$11,1),0))))</f>
        <v/>
      </c>
      <c r="K12" s="95" t="str">
        <f>IF($A12="-","",IF(SUMIFS(取引履歴!$Q:$Q,取引履歴!$K:$K,集計データ【売却】!$A12,取引履歴!$A:$A,"売却",取引履歴!$L:$L,"&gt;="&amp;DATE(YEAR(MAX(取引履歴!$L:$L)),K$11,1),取引履歴!$L:$L,"&lt;="&amp;EOMONTH(DATE(YEAR(MAX(取引履歴!$L:$L)),K$11,1),0))=0,"",SUMIFS(取引履歴!$Q:$Q,取引履歴!$K:$K,集計データ【売却】!$A12,取引履歴!$A:$A,"売却",取引履歴!$L:$L,"&gt;="&amp;DATE(YEAR(MAX(取引履歴!$L:$L)),K$11,1),取引履歴!$L:$L,"&lt;="&amp;EOMONTH(DATE(YEAR(MAX(取引履歴!$L:$L)),K$11,1),0))))</f>
        <v/>
      </c>
      <c r="L12" s="95" t="str">
        <f>IF($A12="-","",IF(SUMIFS(取引履歴!$Q:$Q,取引履歴!$K:$K,集計データ【売却】!$A12,取引履歴!$A:$A,"売却",取引履歴!$L:$L,"&gt;="&amp;DATE(YEAR(MAX(取引履歴!$L:$L)),L$11,1),取引履歴!$L:$L,"&lt;="&amp;EOMONTH(DATE(YEAR(MAX(取引履歴!$L:$L)),L$11,1),0))=0,"",SUMIFS(取引履歴!$Q:$Q,取引履歴!$K:$K,集計データ【売却】!$A12,取引履歴!$A:$A,"売却",取引履歴!$L:$L,"&gt;="&amp;DATE(YEAR(MAX(取引履歴!$L:$L)),L$11,1),取引履歴!$L:$L,"&lt;="&amp;EOMONTH(DATE(YEAR(MAX(取引履歴!$L:$L)),L$11,1),0))))</f>
        <v/>
      </c>
      <c r="M12" s="95" t="str">
        <f>IF($A12="-","",IF(SUMIFS(取引履歴!$Q:$Q,取引履歴!$K:$K,集計データ【売却】!$A12,取引履歴!$A:$A,"売却",取引履歴!$L:$L,"&gt;="&amp;DATE(YEAR(MAX(取引履歴!$L:$L)),M$11,1),取引履歴!$L:$L,"&lt;="&amp;EOMONTH(DATE(YEAR(MAX(取引履歴!$L:$L)),M$11,1),0))=0,"",SUMIFS(取引履歴!$Q:$Q,取引履歴!$K:$K,集計データ【売却】!$A12,取引履歴!$A:$A,"売却",取引履歴!$L:$L,"&gt;="&amp;DATE(YEAR(MAX(取引履歴!$L:$L)),M$11,1),取引履歴!$L:$L,"&lt;="&amp;EOMONTH(DATE(YEAR(MAX(取引履歴!$L:$L)),M$11,1),0))))</f>
        <v/>
      </c>
    </row>
    <row r="13" spans="1:15" x14ac:dyDescent="0.4">
      <c r="A13" s="214"/>
      <c r="B13" s="153" t="str">
        <f>IF($A12="-","",IF(ISERROR((SUMIFS(取引履歴!$M:$M,取引履歴!$A:$A,"売却",取引履歴!$K:$K,集計データ【売却】!$A12,取引履歴!$L:$L,"&gt;="&amp;DATE(YEAR(MAX(取引履歴!$L:$L)),B$11,1),取引履歴!$L:$L,"&lt;="&amp;EOMONTH(DATE(YEAR(MAX(取引履歴!$L:$L)),B$11,1),0))-SUMIFS(取引履歴!$F:$F,取引履歴!$A:$A,"売却",取引履歴!$K:$K,集計データ【売却】!$A12,取引履歴!$L:$L,"&gt;="&amp;DATE(YEAR(MAX(取引履歴!$L:$L)),B$11,1),取引履歴!$L:$L,"&lt;="&amp;EOMONTH(DATE(YEAR(MAX(取引履歴!$L:$L)),B$11,1),0)))/SUMIFS(取引履歴!$F:$F,取引履歴!$A:$A,"売却",取引履歴!$K:$K,集計データ【売却】!$A12,取引履歴!$L:$L,"&gt;="&amp;DATE(YEAR(MAX(取引履歴!$L:$L)),B$11,1),取引履歴!$L:$L,"&lt;="&amp;EOMONTH(DATE(YEAR(MAX(取引履歴!$L:$L)),B$11,1),0))),"",(SUMIFS(取引履歴!$M:$M,取引履歴!$A:$A,"売却",取引履歴!$K:$K,集計データ【売却】!$A12,取引履歴!$L:$L,"&gt;="&amp;DATE(YEAR(MAX(取引履歴!$L:$L)),B$11,1),取引履歴!$L:$L,"&lt;="&amp;EOMONTH(DATE(YEAR(MAX(取引履歴!$L:$L)),B$11,1),0))-SUMIFS(取引履歴!$F:$F,取引履歴!$A:$A,"売却",取引履歴!$K:$K,集計データ【売却】!$A12,取引履歴!$L:$L,"&gt;="&amp;DATE(YEAR(MAX(取引履歴!$L:$L)),B$11,1),取引履歴!$L:$L,"&lt;="&amp;EOMONTH(DATE(YEAR(MAX(取引履歴!$L:$L)),B$11,1),0)))/SUMIFS(取引履歴!$F:$F,取引履歴!$A:$A,"売却",取引履歴!$K:$K,集計データ【売却】!$A12,取引履歴!$L:$L,"&gt;="&amp;DATE(YEAR(MAX(取引履歴!$L:$L)),B$11,1),取引履歴!$L:$L,"&lt;="&amp;EOMONTH(DATE(YEAR(MAX(取引履歴!$L:$L)),B$11,1),0))))</f>
        <v/>
      </c>
      <c r="C13" s="153" t="str">
        <f>IF($A12="-","",IF(ISERROR((SUMIFS(取引履歴!$M:$M,取引履歴!$A:$A,"売却",取引履歴!$K:$K,集計データ【売却】!$A12,取引履歴!$L:$L,"&gt;="&amp;DATE(YEAR(MAX(取引履歴!$L:$L)),C$11,1),取引履歴!$L:$L,"&lt;="&amp;EOMONTH(DATE(YEAR(MAX(取引履歴!$L:$L)),C$11,1),0))-SUMIFS(取引履歴!$F:$F,取引履歴!$A:$A,"売却",取引履歴!$K:$K,集計データ【売却】!$A12,取引履歴!$L:$L,"&gt;="&amp;DATE(YEAR(MAX(取引履歴!$L:$L)),C$11,1),取引履歴!$L:$L,"&lt;="&amp;EOMONTH(DATE(YEAR(MAX(取引履歴!$L:$L)),C$11,1),0)))/SUMIFS(取引履歴!$F:$F,取引履歴!$A:$A,"売却",取引履歴!$K:$K,集計データ【売却】!$A12,取引履歴!$L:$L,"&gt;="&amp;DATE(YEAR(MAX(取引履歴!$L:$L)),C$11,1),取引履歴!$L:$L,"&lt;="&amp;EOMONTH(DATE(YEAR(MAX(取引履歴!$L:$L)),C$11,1),0))),"",(SUMIFS(取引履歴!$M:$M,取引履歴!$A:$A,"売却",取引履歴!$K:$K,集計データ【売却】!$A12,取引履歴!$L:$L,"&gt;="&amp;DATE(YEAR(MAX(取引履歴!$L:$L)),C$11,1),取引履歴!$L:$L,"&lt;="&amp;EOMONTH(DATE(YEAR(MAX(取引履歴!$L:$L)),C$11,1),0))-SUMIFS(取引履歴!$F:$F,取引履歴!$A:$A,"売却",取引履歴!$K:$K,集計データ【売却】!$A12,取引履歴!$L:$L,"&gt;="&amp;DATE(YEAR(MAX(取引履歴!$L:$L)),C$11,1),取引履歴!$L:$L,"&lt;="&amp;EOMONTH(DATE(YEAR(MAX(取引履歴!$L:$L)),C$11,1),0)))/SUMIFS(取引履歴!$F:$F,取引履歴!$A:$A,"売却",取引履歴!$K:$K,集計データ【売却】!$A12,取引履歴!$L:$L,"&gt;="&amp;DATE(YEAR(MAX(取引履歴!$L:$L)),C$11,1),取引履歴!$L:$L,"&lt;="&amp;EOMONTH(DATE(YEAR(MAX(取引履歴!$L:$L)),C$11,1),0))))</f>
        <v/>
      </c>
      <c r="D13" s="153" t="str">
        <f>IF($A12="-","",IF(ISERROR((SUMIFS(取引履歴!$M:$M,取引履歴!$A:$A,"売却",取引履歴!$K:$K,集計データ【売却】!$A12,取引履歴!$L:$L,"&gt;="&amp;DATE(YEAR(MAX(取引履歴!$L:$L)),D$11,1),取引履歴!$L:$L,"&lt;="&amp;EOMONTH(DATE(YEAR(MAX(取引履歴!$L:$L)),D$11,1),0))-SUMIFS(取引履歴!$F:$F,取引履歴!$A:$A,"売却",取引履歴!$K:$K,集計データ【売却】!$A12,取引履歴!$L:$L,"&gt;="&amp;DATE(YEAR(MAX(取引履歴!$L:$L)),D$11,1),取引履歴!$L:$L,"&lt;="&amp;EOMONTH(DATE(YEAR(MAX(取引履歴!$L:$L)),D$11,1),0)))/SUMIFS(取引履歴!$F:$F,取引履歴!$A:$A,"売却",取引履歴!$K:$K,集計データ【売却】!$A12,取引履歴!$L:$L,"&gt;="&amp;DATE(YEAR(MAX(取引履歴!$L:$L)),D$11,1),取引履歴!$L:$L,"&lt;="&amp;EOMONTH(DATE(YEAR(MAX(取引履歴!$L:$L)),D$11,1),0))),"",(SUMIFS(取引履歴!$M:$M,取引履歴!$A:$A,"売却",取引履歴!$K:$K,集計データ【売却】!$A12,取引履歴!$L:$L,"&gt;="&amp;DATE(YEAR(MAX(取引履歴!$L:$L)),D$11,1),取引履歴!$L:$L,"&lt;="&amp;EOMONTH(DATE(YEAR(MAX(取引履歴!$L:$L)),D$11,1),0))-SUMIFS(取引履歴!$F:$F,取引履歴!$A:$A,"売却",取引履歴!$K:$K,集計データ【売却】!$A12,取引履歴!$L:$L,"&gt;="&amp;DATE(YEAR(MAX(取引履歴!$L:$L)),D$11,1),取引履歴!$L:$L,"&lt;="&amp;EOMONTH(DATE(YEAR(MAX(取引履歴!$L:$L)),D$11,1),0)))/SUMIFS(取引履歴!$F:$F,取引履歴!$A:$A,"売却",取引履歴!$K:$K,集計データ【売却】!$A12,取引履歴!$L:$L,"&gt;="&amp;DATE(YEAR(MAX(取引履歴!$L:$L)),D$11,1),取引履歴!$L:$L,"&lt;="&amp;EOMONTH(DATE(YEAR(MAX(取引履歴!$L:$L)),D$11,1),0))))</f>
        <v/>
      </c>
      <c r="E13" s="153" t="str">
        <f>IF($A12="-","",IF(ISERROR((SUMIFS(取引履歴!$M:$M,取引履歴!$A:$A,"売却",取引履歴!$K:$K,集計データ【売却】!$A12,取引履歴!$L:$L,"&gt;="&amp;DATE(YEAR(MAX(取引履歴!$L:$L)),E$11,1),取引履歴!$L:$L,"&lt;="&amp;EOMONTH(DATE(YEAR(MAX(取引履歴!$L:$L)),E$11,1),0))-SUMIFS(取引履歴!$F:$F,取引履歴!$A:$A,"売却",取引履歴!$K:$K,集計データ【売却】!$A12,取引履歴!$L:$L,"&gt;="&amp;DATE(YEAR(MAX(取引履歴!$L:$L)),E$11,1),取引履歴!$L:$L,"&lt;="&amp;EOMONTH(DATE(YEAR(MAX(取引履歴!$L:$L)),E$11,1),0)))/SUMIFS(取引履歴!$F:$F,取引履歴!$A:$A,"売却",取引履歴!$K:$K,集計データ【売却】!$A12,取引履歴!$L:$L,"&gt;="&amp;DATE(YEAR(MAX(取引履歴!$L:$L)),E$11,1),取引履歴!$L:$L,"&lt;="&amp;EOMONTH(DATE(YEAR(MAX(取引履歴!$L:$L)),E$11,1),0))),"",(SUMIFS(取引履歴!$M:$M,取引履歴!$A:$A,"売却",取引履歴!$K:$K,集計データ【売却】!$A12,取引履歴!$L:$L,"&gt;="&amp;DATE(YEAR(MAX(取引履歴!$L:$L)),E$11,1),取引履歴!$L:$L,"&lt;="&amp;EOMONTH(DATE(YEAR(MAX(取引履歴!$L:$L)),E$11,1),0))-SUMIFS(取引履歴!$F:$F,取引履歴!$A:$A,"売却",取引履歴!$K:$K,集計データ【売却】!$A12,取引履歴!$L:$L,"&gt;="&amp;DATE(YEAR(MAX(取引履歴!$L:$L)),E$11,1),取引履歴!$L:$L,"&lt;="&amp;EOMONTH(DATE(YEAR(MAX(取引履歴!$L:$L)),E$11,1),0)))/SUMIFS(取引履歴!$F:$F,取引履歴!$A:$A,"売却",取引履歴!$K:$K,集計データ【売却】!$A12,取引履歴!$L:$L,"&gt;="&amp;DATE(YEAR(MAX(取引履歴!$L:$L)),E$11,1),取引履歴!$L:$L,"&lt;="&amp;EOMONTH(DATE(YEAR(MAX(取引履歴!$L:$L)),E$11,1),0))))</f>
        <v/>
      </c>
      <c r="F13" s="153" t="str">
        <f>IF($A12="-","",IF(ISERROR((SUMIFS(取引履歴!$M:$M,取引履歴!$A:$A,"売却",取引履歴!$K:$K,集計データ【売却】!$A12,取引履歴!$L:$L,"&gt;="&amp;DATE(YEAR(MAX(取引履歴!$L:$L)),F$11,1),取引履歴!$L:$L,"&lt;="&amp;EOMONTH(DATE(YEAR(MAX(取引履歴!$L:$L)),F$11,1),0))-SUMIFS(取引履歴!$F:$F,取引履歴!$A:$A,"売却",取引履歴!$K:$K,集計データ【売却】!$A12,取引履歴!$L:$L,"&gt;="&amp;DATE(YEAR(MAX(取引履歴!$L:$L)),F$11,1),取引履歴!$L:$L,"&lt;="&amp;EOMONTH(DATE(YEAR(MAX(取引履歴!$L:$L)),F$11,1),0)))/SUMIFS(取引履歴!$F:$F,取引履歴!$A:$A,"売却",取引履歴!$K:$K,集計データ【売却】!$A12,取引履歴!$L:$L,"&gt;="&amp;DATE(YEAR(MAX(取引履歴!$L:$L)),F$11,1),取引履歴!$L:$L,"&lt;="&amp;EOMONTH(DATE(YEAR(MAX(取引履歴!$L:$L)),F$11,1),0))),"",(SUMIFS(取引履歴!$M:$M,取引履歴!$A:$A,"売却",取引履歴!$K:$K,集計データ【売却】!$A12,取引履歴!$L:$L,"&gt;="&amp;DATE(YEAR(MAX(取引履歴!$L:$L)),F$11,1),取引履歴!$L:$L,"&lt;="&amp;EOMONTH(DATE(YEAR(MAX(取引履歴!$L:$L)),F$11,1),0))-SUMIFS(取引履歴!$F:$F,取引履歴!$A:$A,"売却",取引履歴!$K:$K,集計データ【売却】!$A12,取引履歴!$L:$L,"&gt;="&amp;DATE(YEAR(MAX(取引履歴!$L:$L)),F$11,1),取引履歴!$L:$L,"&lt;="&amp;EOMONTH(DATE(YEAR(MAX(取引履歴!$L:$L)),F$11,1),0)))/SUMIFS(取引履歴!$F:$F,取引履歴!$A:$A,"売却",取引履歴!$K:$K,集計データ【売却】!$A12,取引履歴!$L:$L,"&gt;="&amp;DATE(YEAR(MAX(取引履歴!$L:$L)),F$11,1),取引履歴!$L:$L,"&lt;="&amp;EOMONTH(DATE(YEAR(MAX(取引履歴!$L:$L)),F$11,1),0))))</f>
        <v/>
      </c>
      <c r="G13" s="153" t="str">
        <f>IF($A12="-","",IF(ISERROR((SUMIFS(取引履歴!$M:$M,取引履歴!$A:$A,"売却",取引履歴!$K:$K,集計データ【売却】!$A12,取引履歴!$L:$L,"&gt;="&amp;DATE(YEAR(MAX(取引履歴!$L:$L)),G$11,1),取引履歴!$L:$L,"&lt;="&amp;EOMONTH(DATE(YEAR(MAX(取引履歴!$L:$L)),G$11,1),0))-SUMIFS(取引履歴!$F:$F,取引履歴!$A:$A,"売却",取引履歴!$K:$K,集計データ【売却】!$A12,取引履歴!$L:$L,"&gt;="&amp;DATE(YEAR(MAX(取引履歴!$L:$L)),G$11,1),取引履歴!$L:$L,"&lt;="&amp;EOMONTH(DATE(YEAR(MAX(取引履歴!$L:$L)),G$11,1),0)))/SUMIFS(取引履歴!$F:$F,取引履歴!$A:$A,"売却",取引履歴!$K:$K,集計データ【売却】!$A12,取引履歴!$L:$L,"&gt;="&amp;DATE(YEAR(MAX(取引履歴!$L:$L)),G$11,1),取引履歴!$L:$L,"&lt;="&amp;EOMONTH(DATE(YEAR(MAX(取引履歴!$L:$L)),G$11,1),0))),"",(SUMIFS(取引履歴!$M:$M,取引履歴!$A:$A,"売却",取引履歴!$K:$K,集計データ【売却】!$A12,取引履歴!$L:$L,"&gt;="&amp;DATE(YEAR(MAX(取引履歴!$L:$L)),G$11,1),取引履歴!$L:$L,"&lt;="&amp;EOMONTH(DATE(YEAR(MAX(取引履歴!$L:$L)),G$11,1),0))-SUMIFS(取引履歴!$F:$F,取引履歴!$A:$A,"売却",取引履歴!$K:$K,集計データ【売却】!$A12,取引履歴!$L:$L,"&gt;="&amp;DATE(YEAR(MAX(取引履歴!$L:$L)),G$11,1),取引履歴!$L:$L,"&lt;="&amp;EOMONTH(DATE(YEAR(MAX(取引履歴!$L:$L)),G$11,1),0)))/SUMIFS(取引履歴!$F:$F,取引履歴!$A:$A,"売却",取引履歴!$K:$K,集計データ【売却】!$A12,取引履歴!$L:$L,"&gt;="&amp;DATE(YEAR(MAX(取引履歴!$L:$L)),G$11,1),取引履歴!$L:$L,"&lt;="&amp;EOMONTH(DATE(YEAR(MAX(取引履歴!$L:$L)),G$11,1),0))))</f>
        <v/>
      </c>
      <c r="H13" s="153" t="str">
        <f>IF($A12="-","",IF(ISERROR((SUMIFS(取引履歴!$M:$M,取引履歴!$A:$A,"売却",取引履歴!$K:$K,集計データ【売却】!$A12,取引履歴!$L:$L,"&gt;="&amp;DATE(YEAR(MAX(取引履歴!$L:$L)),H$11,1),取引履歴!$L:$L,"&lt;="&amp;EOMONTH(DATE(YEAR(MAX(取引履歴!$L:$L)),H$11,1),0))-SUMIFS(取引履歴!$F:$F,取引履歴!$A:$A,"売却",取引履歴!$K:$K,集計データ【売却】!$A12,取引履歴!$L:$L,"&gt;="&amp;DATE(YEAR(MAX(取引履歴!$L:$L)),H$11,1),取引履歴!$L:$L,"&lt;="&amp;EOMONTH(DATE(YEAR(MAX(取引履歴!$L:$L)),H$11,1),0)))/SUMIFS(取引履歴!$F:$F,取引履歴!$A:$A,"売却",取引履歴!$K:$K,集計データ【売却】!$A12,取引履歴!$L:$L,"&gt;="&amp;DATE(YEAR(MAX(取引履歴!$L:$L)),H$11,1),取引履歴!$L:$L,"&lt;="&amp;EOMONTH(DATE(YEAR(MAX(取引履歴!$L:$L)),H$11,1),0))),"",(SUMIFS(取引履歴!$M:$M,取引履歴!$A:$A,"売却",取引履歴!$K:$K,集計データ【売却】!$A12,取引履歴!$L:$L,"&gt;="&amp;DATE(YEAR(MAX(取引履歴!$L:$L)),H$11,1),取引履歴!$L:$L,"&lt;="&amp;EOMONTH(DATE(YEAR(MAX(取引履歴!$L:$L)),H$11,1),0))-SUMIFS(取引履歴!$F:$F,取引履歴!$A:$A,"売却",取引履歴!$K:$K,集計データ【売却】!$A12,取引履歴!$L:$L,"&gt;="&amp;DATE(YEAR(MAX(取引履歴!$L:$L)),H$11,1),取引履歴!$L:$L,"&lt;="&amp;EOMONTH(DATE(YEAR(MAX(取引履歴!$L:$L)),H$11,1),0)))/SUMIFS(取引履歴!$F:$F,取引履歴!$A:$A,"売却",取引履歴!$K:$K,集計データ【売却】!$A12,取引履歴!$L:$L,"&gt;="&amp;DATE(YEAR(MAX(取引履歴!$L:$L)),H$11,1),取引履歴!$L:$L,"&lt;="&amp;EOMONTH(DATE(YEAR(MAX(取引履歴!$L:$L)),H$11,1),0))))</f>
        <v/>
      </c>
      <c r="I13" s="153" t="str">
        <f>IF($A12="-","",IF(ISERROR((SUMIFS(取引履歴!$M:$M,取引履歴!$A:$A,"売却",取引履歴!$K:$K,集計データ【売却】!$A12,取引履歴!$L:$L,"&gt;="&amp;DATE(YEAR(MAX(取引履歴!$L:$L)),I$11,1),取引履歴!$L:$L,"&lt;="&amp;EOMONTH(DATE(YEAR(MAX(取引履歴!$L:$L)),I$11,1),0))-SUMIFS(取引履歴!$F:$F,取引履歴!$A:$A,"売却",取引履歴!$K:$K,集計データ【売却】!$A12,取引履歴!$L:$L,"&gt;="&amp;DATE(YEAR(MAX(取引履歴!$L:$L)),I$11,1),取引履歴!$L:$L,"&lt;="&amp;EOMONTH(DATE(YEAR(MAX(取引履歴!$L:$L)),I$11,1),0)))/SUMIFS(取引履歴!$F:$F,取引履歴!$A:$A,"売却",取引履歴!$K:$K,集計データ【売却】!$A12,取引履歴!$L:$L,"&gt;="&amp;DATE(YEAR(MAX(取引履歴!$L:$L)),I$11,1),取引履歴!$L:$L,"&lt;="&amp;EOMONTH(DATE(YEAR(MAX(取引履歴!$L:$L)),I$11,1),0))),"",(SUMIFS(取引履歴!$M:$M,取引履歴!$A:$A,"売却",取引履歴!$K:$K,集計データ【売却】!$A12,取引履歴!$L:$L,"&gt;="&amp;DATE(YEAR(MAX(取引履歴!$L:$L)),I$11,1),取引履歴!$L:$L,"&lt;="&amp;EOMONTH(DATE(YEAR(MAX(取引履歴!$L:$L)),I$11,1),0))-SUMIFS(取引履歴!$F:$F,取引履歴!$A:$A,"売却",取引履歴!$K:$K,集計データ【売却】!$A12,取引履歴!$L:$L,"&gt;="&amp;DATE(YEAR(MAX(取引履歴!$L:$L)),I$11,1),取引履歴!$L:$L,"&lt;="&amp;EOMONTH(DATE(YEAR(MAX(取引履歴!$L:$L)),I$11,1),0)))/SUMIFS(取引履歴!$F:$F,取引履歴!$A:$A,"売却",取引履歴!$K:$K,集計データ【売却】!$A12,取引履歴!$L:$L,"&gt;="&amp;DATE(YEAR(MAX(取引履歴!$L:$L)),I$11,1),取引履歴!$L:$L,"&lt;="&amp;EOMONTH(DATE(YEAR(MAX(取引履歴!$L:$L)),I$11,1),0))))</f>
        <v/>
      </c>
      <c r="J13" s="153" t="str">
        <f>IF($A12="-","",IF(ISERROR((SUMIFS(取引履歴!$M:$M,取引履歴!$A:$A,"売却",取引履歴!$K:$K,集計データ【売却】!$A12,取引履歴!$L:$L,"&gt;="&amp;DATE(YEAR(MAX(取引履歴!$L:$L)),J$11,1),取引履歴!$L:$L,"&lt;="&amp;EOMONTH(DATE(YEAR(MAX(取引履歴!$L:$L)),J$11,1),0))-SUMIFS(取引履歴!$F:$F,取引履歴!$A:$A,"売却",取引履歴!$K:$K,集計データ【売却】!$A12,取引履歴!$L:$L,"&gt;="&amp;DATE(YEAR(MAX(取引履歴!$L:$L)),J$11,1),取引履歴!$L:$L,"&lt;="&amp;EOMONTH(DATE(YEAR(MAX(取引履歴!$L:$L)),J$11,1),0)))/SUMIFS(取引履歴!$F:$F,取引履歴!$A:$A,"売却",取引履歴!$K:$K,集計データ【売却】!$A12,取引履歴!$L:$L,"&gt;="&amp;DATE(YEAR(MAX(取引履歴!$L:$L)),J$11,1),取引履歴!$L:$L,"&lt;="&amp;EOMONTH(DATE(YEAR(MAX(取引履歴!$L:$L)),J$11,1),0))),"",(SUMIFS(取引履歴!$M:$M,取引履歴!$A:$A,"売却",取引履歴!$K:$K,集計データ【売却】!$A12,取引履歴!$L:$L,"&gt;="&amp;DATE(YEAR(MAX(取引履歴!$L:$L)),J$11,1),取引履歴!$L:$L,"&lt;="&amp;EOMONTH(DATE(YEAR(MAX(取引履歴!$L:$L)),J$11,1),0))-SUMIFS(取引履歴!$F:$F,取引履歴!$A:$A,"売却",取引履歴!$K:$K,集計データ【売却】!$A12,取引履歴!$L:$L,"&gt;="&amp;DATE(YEAR(MAX(取引履歴!$L:$L)),J$11,1),取引履歴!$L:$L,"&lt;="&amp;EOMONTH(DATE(YEAR(MAX(取引履歴!$L:$L)),J$11,1),0)))/SUMIFS(取引履歴!$F:$F,取引履歴!$A:$A,"売却",取引履歴!$K:$K,集計データ【売却】!$A12,取引履歴!$L:$L,"&gt;="&amp;DATE(YEAR(MAX(取引履歴!$L:$L)),J$11,1),取引履歴!$L:$L,"&lt;="&amp;EOMONTH(DATE(YEAR(MAX(取引履歴!$L:$L)),J$11,1),0))))</f>
        <v/>
      </c>
      <c r="K13" s="153" t="str">
        <f>IF($A12="-","",IF(ISERROR((SUMIFS(取引履歴!$M:$M,取引履歴!$A:$A,"売却",取引履歴!$K:$K,集計データ【売却】!$A12,取引履歴!$L:$L,"&gt;="&amp;DATE(YEAR(MAX(取引履歴!$L:$L)),K$11,1),取引履歴!$L:$L,"&lt;="&amp;EOMONTH(DATE(YEAR(MAX(取引履歴!$L:$L)),K$11,1),0))-SUMIFS(取引履歴!$F:$F,取引履歴!$A:$A,"売却",取引履歴!$K:$K,集計データ【売却】!$A12,取引履歴!$L:$L,"&gt;="&amp;DATE(YEAR(MAX(取引履歴!$L:$L)),K$11,1),取引履歴!$L:$L,"&lt;="&amp;EOMONTH(DATE(YEAR(MAX(取引履歴!$L:$L)),K$11,1),0)))/SUMIFS(取引履歴!$F:$F,取引履歴!$A:$A,"売却",取引履歴!$K:$K,集計データ【売却】!$A12,取引履歴!$L:$L,"&gt;="&amp;DATE(YEAR(MAX(取引履歴!$L:$L)),K$11,1),取引履歴!$L:$L,"&lt;="&amp;EOMONTH(DATE(YEAR(MAX(取引履歴!$L:$L)),K$11,1),0))),"",(SUMIFS(取引履歴!$M:$M,取引履歴!$A:$A,"売却",取引履歴!$K:$K,集計データ【売却】!$A12,取引履歴!$L:$L,"&gt;="&amp;DATE(YEAR(MAX(取引履歴!$L:$L)),K$11,1),取引履歴!$L:$L,"&lt;="&amp;EOMONTH(DATE(YEAR(MAX(取引履歴!$L:$L)),K$11,1),0))-SUMIFS(取引履歴!$F:$F,取引履歴!$A:$A,"売却",取引履歴!$K:$K,集計データ【売却】!$A12,取引履歴!$L:$L,"&gt;="&amp;DATE(YEAR(MAX(取引履歴!$L:$L)),K$11,1),取引履歴!$L:$L,"&lt;="&amp;EOMONTH(DATE(YEAR(MAX(取引履歴!$L:$L)),K$11,1),0)))/SUMIFS(取引履歴!$F:$F,取引履歴!$A:$A,"売却",取引履歴!$K:$K,集計データ【売却】!$A12,取引履歴!$L:$L,"&gt;="&amp;DATE(YEAR(MAX(取引履歴!$L:$L)),K$11,1),取引履歴!$L:$L,"&lt;="&amp;EOMONTH(DATE(YEAR(MAX(取引履歴!$L:$L)),K$11,1),0))))</f>
        <v/>
      </c>
      <c r="L13" s="153" t="str">
        <f>IF($A12="-","",IF(ISERROR((SUMIFS(取引履歴!$M:$M,取引履歴!$A:$A,"売却",取引履歴!$K:$K,集計データ【売却】!$A12,取引履歴!$L:$L,"&gt;="&amp;DATE(YEAR(MAX(取引履歴!$L:$L)),L$11,1),取引履歴!$L:$L,"&lt;="&amp;EOMONTH(DATE(YEAR(MAX(取引履歴!$L:$L)),L$11,1),0))-SUMIFS(取引履歴!$F:$F,取引履歴!$A:$A,"売却",取引履歴!$K:$K,集計データ【売却】!$A12,取引履歴!$L:$L,"&gt;="&amp;DATE(YEAR(MAX(取引履歴!$L:$L)),L$11,1),取引履歴!$L:$L,"&lt;="&amp;EOMONTH(DATE(YEAR(MAX(取引履歴!$L:$L)),L$11,1),0)))/SUMIFS(取引履歴!$F:$F,取引履歴!$A:$A,"売却",取引履歴!$K:$K,集計データ【売却】!$A12,取引履歴!$L:$L,"&gt;="&amp;DATE(YEAR(MAX(取引履歴!$L:$L)),L$11,1),取引履歴!$L:$L,"&lt;="&amp;EOMONTH(DATE(YEAR(MAX(取引履歴!$L:$L)),L$11,1),0))),"",(SUMIFS(取引履歴!$M:$M,取引履歴!$A:$A,"売却",取引履歴!$K:$K,集計データ【売却】!$A12,取引履歴!$L:$L,"&gt;="&amp;DATE(YEAR(MAX(取引履歴!$L:$L)),L$11,1),取引履歴!$L:$L,"&lt;="&amp;EOMONTH(DATE(YEAR(MAX(取引履歴!$L:$L)),L$11,1),0))-SUMIFS(取引履歴!$F:$F,取引履歴!$A:$A,"売却",取引履歴!$K:$K,集計データ【売却】!$A12,取引履歴!$L:$L,"&gt;="&amp;DATE(YEAR(MAX(取引履歴!$L:$L)),L$11,1),取引履歴!$L:$L,"&lt;="&amp;EOMONTH(DATE(YEAR(MAX(取引履歴!$L:$L)),L$11,1),0)))/SUMIFS(取引履歴!$F:$F,取引履歴!$A:$A,"売却",取引履歴!$K:$K,集計データ【売却】!$A12,取引履歴!$L:$L,"&gt;="&amp;DATE(YEAR(MAX(取引履歴!$L:$L)),L$11,1),取引履歴!$L:$L,"&lt;="&amp;EOMONTH(DATE(YEAR(MAX(取引履歴!$L:$L)),L$11,1),0))))</f>
        <v/>
      </c>
      <c r="M13" s="153" t="str">
        <f>IF($A12="-","",IF(ISERROR((SUMIFS(取引履歴!$M:$M,取引履歴!$A:$A,"売却",取引履歴!$K:$K,集計データ【売却】!$A12,取引履歴!$L:$L,"&gt;="&amp;DATE(YEAR(MAX(取引履歴!$L:$L)),M$11,1),取引履歴!$L:$L,"&lt;="&amp;EOMONTH(DATE(YEAR(MAX(取引履歴!$L:$L)),M$11,1),0))-SUMIFS(取引履歴!$F:$F,取引履歴!$A:$A,"売却",取引履歴!$K:$K,集計データ【売却】!$A12,取引履歴!$L:$L,"&gt;="&amp;DATE(YEAR(MAX(取引履歴!$L:$L)),M$11,1),取引履歴!$L:$L,"&lt;="&amp;EOMONTH(DATE(YEAR(MAX(取引履歴!$L:$L)),M$11,1),0)))/SUMIFS(取引履歴!$F:$F,取引履歴!$A:$A,"売却",取引履歴!$K:$K,集計データ【売却】!$A12,取引履歴!$L:$L,"&gt;="&amp;DATE(YEAR(MAX(取引履歴!$L:$L)),M$11,1),取引履歴!$L:$L,"&lt;="&amp;EOMONTH(DATE(YEAR(MAX(取引履歴!$L:$L)),M$11,1),0))),"",(SUMIFS(取引履歴!$M:$M,取引履歴!$A:$A,"売却",取引履歴!$K:$K,集計データ【売却】!$A12,取引履歴!$L:$L,"&gt;="&amp;DATE(YEAR(MAX(取引履歴!$L:$L)),M$11,1),取引履歴!$L:$L,"&lt;="&amp;EOMONTH(DATE(YEAR(MAX(取引履歴!$L:$L)),M$11,1),0))-SUMIFS(取引履歴!$F:$F,取引履歴!$A:$A,"売却",取引履歴!$K:$K,集計データ【売却】!$A12,取引履歴!$L:$L,"&gt;="&amp;DATE(YEAR(MAX(取引履歴!$L:$L)),M$11,1),取引履歴!$L:$L,"&lt;="&amp;EOMONTH(DATE(YEAR(MAX(取引履歴!$L:$L)),M$11,1),0)))/SUMIFS(取引履歴!$F:$F,取引履歴!$A:$A,"売却",取引履歴!$K:$K,集計データ【売却】!$A12,取引履歴!$L:$L,"&gt;="&amp;DATE(YEAR(MAX(取引履歴!$L:$L)),M$11,1),取引履歴!$L:$L,"&lt;="&amp;EOMONTH(DATE(YEAR(MAX(取引履歴!$L:$L)),M$11,1),0))))</f>
        <v/>
      </c>
    </row>
    <row r="14" spans="1:15" x14ac:dyDescent="0.4">
      <c r="A14" s="213" t="str">
        <f>初期設定!$B$8</f>
        <v>2人目</v>
      </c>
      <c r="B14" s="95" t="str">
        <f>IF($A14="-","",IF(SUMIFS(取引履歴!$Q:$Q,取引履歴!$K:$K,集計データ【売却】!$A14,取引履歴!$A:$A,"売却",取引履歴!$L:$L,"&gt;="&amp;DATE(YEAR(MAX(取引履歴!$L:$L)),B$11,1),取引履歴!$L:$L,"&lt;="&amp;EOMONTH(DATE(YEAR(MAX(取引履歴!$L:$L)),B$11,1),0))=0,"",SUMIFS(取引履歴!$Q:$Q,取引履歴!$K:$K,集計データ【売却】!$A14,取引履歴!$A:$A,"売却",取引履歴!$L:$L,"&gt;="&amp;DATE(YEAR(MAX(取引履歴!$L:$L)),B$11,1),取引履歴!$L:$L,"&lt;="&amp;EOMONTH(DATE(YEAR(MAX(取引履歴!$L:$L)),B$11,1),0))))</f>
        <v/>
      </c>
      <c r="C14" s="95" t="str">
        <f>IF($A14="-","",IF(SUMIFS(取引履歴!$Q:$Q,取引履歴!$K:$K,集計データ【売却】!$A14,取引履歴!$A:$A,"売却",取引履歴!$L:$L,"&gt;="&amp;DATE(YEAR(MAX(取引履歴!$L:$L)),C$11,1),取引履歴!$L:$L,"&lt;="&amp;EOMONTH(DATE(YEAR(MAX(取引履歴!$L:$L)),C$11,1),0))=0,"",SUMIFS(取引履歴!$Q:$Q,取引履歴!$K:$K,集計データ【売却】!$A14,取引履歴!$A:$A,"売却",取引履歴!$L:$L,"&gt;="&amp;DATE(YEAR(MAX(取引履歴!$L:$L)),C$11,1),取引履歴!$L:$L,"&lt;="&amp;EOMONTH(DATE(YEAR(MAX(取引履歴!$L:$L)),C$11,1),0))))</f>
        <v/>
      </c>
      <c r="D14" s="95" t="str">
        <f>IF($A14="-","",IF(SUMIFS(取引履歴!$Q:$Q,取引履歴!$K:$K,集計データ【売却】!$A14,取引履歴!$A:$A,"売却",取引履歴!$L:$L,"&gt;="&amp;DATE(YEAR(MAX(取引履歴!$L:$L)),D$11,1),取引履歴!$L:$L,"&lt;="&amp;EOMONTH(DATE(YEAR(MAX(取引履歴!$L:$L)),D$11,1),0))=0,"",SUMIFS(取引履歴!$Q:$Q,取引履歴!$K:$K,集計データ【売却】!$A14,取引履歴!$A:$A,"売却",取引履歴!$L:$L,"&gt;="&amp;DATE(YEAR(MAX(取引履歴!$L:$L)),D$11,1),取引履歴!$L:$L,"&lt;="&amp;EOMONTH(DATE(YEAR(MAX(取引履歴!$L:$L)),D$11,1),0))))</f>
        <v/>
      </c>
      <c r="E14" s="95" t="str">
        <f>IF($A14="-","",IF(SUMIFS(取引履歴!$Q:$Q,取引履歴!$K:$K,集計データ【売却】!$A14,取引履歴!$A:$A,"売却",取引履歴!$L:$L,"&gt;="&amp;DATE(YEAR(MAX(取引履歴!$L:$L)),E$11,1),取引履歴!$L:$L,"&lt;="&amp;EOMONTH(DATE(YEAR(MAX(取引履歴!$L:$L)),E$11,1),0))=0,"",SUMIFS(取引履歴!$Q:$Q,取引履歴!$K:$K,集計データ【売却】!$A14,取引履歴!$A:$A,"売却",取引履歴!$L:$L,"&gt;="&amp;DATE(YEAR(MAX(取引履歴!$L:$L)),E$11,1),取引履歴!$L:$L,"&lt;="&amp;EOMONTH(DATE(YEAR(MAX(取引履歴!$L:$L)),E$11,1),0))))</f>
        <v/>
      </c>
      <c r="F14" s="95" t="str">
        <f>IF($A14="-","",IF(SUMIFS(取引履歴!$Q:$Q,取引履歴!$K:$K,集計データ【売却】!$A14,取引履歴!$A:$A,"売却",取引履歴!$L:$L,"&gt;="&amp;DATE(YEAR(MAX(取引履歴!$L:$L)),F$11,1),取引履歴!$L:$L,"&lt;="&amp;EOMONTH(DATE(YEAR(MAX(取引履歴!$L:$L)),F$11,1),0))=0,"",SUMIFS(取引履歴!$Q:$Q,取引履歴!$K:$K,集計データ【売却】!$A14,取引履歴!$A:$A,"売却",取引履歴!$L:$L,"&gt;="&amp;DATE(YEAR(MAX(取引履歴!$L:$L)),F$11,1),取引履歴!$L:$L,"&lt;="&amp;EOMONTH(DATE(YEAR(MAX(取引履歴!$L:$L)),F$11,1),0))))</f>
        <v/>
      </c>
      <c r="G14" s="95" t="str">
        <f>IF($A14="-","",IF(SUMIFS(取引履歴!$Q:$Q,取引履歴!$K:$K,集計データ【売却】!$A14,取引履歴!$A:$A,"売却",取引履歴!$L:$L,"&gt;="&amp;DATE(YEAR(MAX(取引履歴!$L:$L)),G$11,1),取引履歴!$L:$L,"&lt;="&amp;EOMONTH(DATE(YEAR(MAX(取引履歴!$L:$L)),G$11,1),0))=0,"",SUMIFS(取引履歴!$Q:$Q,取引履歴!$K:$K,集計データ【売却】!$A14,取引履歴!$A:$A,"売却",取引履歴!$L:$L,"&gt;="&amp;DATE(YEAR(MAX(取引履歴!$L:$L)),G$11,1),取引履歴!$L:$L,"&lt;="&amp;EOMONTH(DATE(YEAR(MAX(取引履歴!$L:$L)),G$11,1),0))))</f>
        <v/>
      </c>
      <c r="H14" s="95" t="str">
        <f>IF($A14="-","",IF(SUMIFS(取引履歴!$Q:$Q,取引履歴!$K:$K,集計データ【売却】!$A14,取引履歴!$A:$A,"売却",取引履歴!$L:$L,"&gt;="&amp;DATE(YEAR(MAX(取引履歴!$L:$L)),H$11,1),取引履歴!$L:$L,"&lt;="&amp;EOMONTH(DATE(YEAR(MAX(取引履歴!$L:$L)),H$11,1),0))=0,"",SUMIFS(取引履歴!$Q:$Q,取引履歴!$K:$K,集計データ【売却】!$A14,取引履歴!$A:$A,"売却",取引履歴!$L:$L,"&gt;="&amp;DATE(YEAR(MAX(取引履歴!$L:$L)),H$11,1),取引履歴!$L:$L,"&lt;="&amp;EOMONTH(DATE(YEAR(MAX(取引履歴!$L:$L)),H$11,1),0))))</f>
        <v/>
      </c>
      <c r="I14" s="95" t="str">
        <f>IF($A14="-","",IF(SUMIFS(取引履歴!$Q:$Q,取引履歴!$K:$K,集計データ【売却】!$A14,取引履歴!$A:$A,"売却",取引履歴!$L:$L,"&gt;="&amp;DATE(YEAR(MAX(取引履歴!$L:$L)),I$11,1),取引履歴!$L:$L,"&lt;="&amp;EOMONTH(DATE(YEAR(MAX(取引履歴!$L:$L)),I$11,1),0))=0,"",SUMIFS(取引履歴!$Q:$Q,取引履歴!$K:$K,集計データ【売却】!$A14,取引履歴!$A:$A,"売却",取引履歴!$L:$L,"&gt;="&amp;DATE(YEAR(MAX(取引履歴!$L:$L)),I$11,1),取引履歴!$L:$L,"&lt;="&amp;EOMONTH(DATE(YEAR(MAX(取引履歴!$L:$L)),I$11,1),0))))</f>
        <v/>
      </c>
      <c r="J14" s="95" t="str">
        <f>IF($A14="-","",IF(SUMIFS(取引履歴!$Q:$Q,取引履歴!$K:$K,集計データ【売却】!$A14,取引履歴!$A:$A,"売却",取引履歴!$L:$L,"&gt;="&amp;DATE(YEAR(MAX(取引履歴!$L:$L)),J$11,1),取引履歴!$L:$L,"&lt;="&amp;EOMONTH(DATE(YEAR(MAX(取引履歴!$L:$L)),J$11,1),0))=0,"",SUMIFS(取引履歴!$Q:$Q,取引履歴!$K:$K,集計データ【売却】!$A14,取引履歴!$A:$A,"売却",取引履歴!$L:$L,"&gt;="&amp;DATE(YEAR(MAX(取引履歴!$L:$L)),J$11,1),取引履歴!$L:$L,"&lt;="&amp;EOMONTH(DATE(YEAR(MAX(取引履歴!$L:$L)),J$11,1),0))))</f>
        <v/>
      </c>
      <c r="K14" s="95" t="str">
        <f>IF($A14="-","",IF(SUMIFS(取引履歴!$Q:$Q,取引履歴!$K:$K,集計データ【売却】!$A14,取引履歴!$A:$A,"売却",取引履歴!$L:$L,"&gt;="&amp;DATE(YEAR(MAX(取引履歴!$L:$L)),K$11,1),取引履歴!$L:$L,"&lt;="&amp;EOMONTH(DATE(YEAR(MAX(取引履歴!$L:$L)),K$11,1),0))=0,"",SUMIFS(取引履歴!$Q:$Q,取引履歴!$K:$K,集計データ【売却】!$A14,取引履歴!$A:$A,"売却",取引履歴!$L:$L,"&gt;="&amp;DATE(YEAR(MAX(取引履歴!$L:$L)),K$11,1),取引履歴!$L:$L,"&lt;="&amp;EOMONTH(DATE(YEAR(MAX(取引履歴!$L:$L)),K$11,1),0))))</f>
        <v/>
      </c>
      <c r="L14" s="95" t="str">
        <f>IF($A14="-","",IF(SUMIFS(取引履歴!$Q:$Q,取引履歴!$K:$K,集計データ【売却】!$A14,取引履歴!$A:$A,"売却",取引履歴!$L:$L,"&gt;="&amp;DATE(YEAR(MAX(取引履歴!$L:$L)),L$11,1),取引履歴!$L:$L,"&lt;="&amp;EOMONTH(DATE(YEAR(MAX(取引履歴!$L:$L)),L$11,1),0))=0,"",SUMIFS(取引履歴!$Q:$Q,取引履歴!$K:$K,集計データ【売却】!$A14,取引履歴!$A:$A,"売却",取引履歴!$L:$L,"&gt;="&amp;DATE(YEAR(MAX(取引履歴!$L:$L)),L$11,1),取引履歴!$L:$L,"&lt;="&amp;EOMONTH(DATE(YEAR(MAX(取引履歴!$L:$L)),L$11,1),0))))</f>
        <v/>
      </c>
      <c r="M14" s="95" t="str">
        <f>IF($A14="-","",IF(SUMIFS(取引履歴!$Q:$Q,取引履歴!$K:$K,集計データ【売却】!$A14,取引履歴!$A:$A,"売却",取引履歴!$L:$L,"&gt;="&amp;DATE(YEAR(MAX(取引履歴!$L:$L)),M$11,1),取引履歴!$L:$L,"&lt;="&amp;EOMONTH(DATE(YEAR(MAX(取引履歴!$L:$L)),M$11,1),0))=0,"",SUMIFS(取引履歴!$Q:$Q,取引履歴!$K:$K,集計データ【売却】!$A14,取引履歴!$A:$A,"売却",取引履歴!$L:$L,"&gt;="&amp;DATE(YEAR(MAX(取引履歴!$L:$L)),M$11,1),取引履歴!$L:$L,"&lt;="&amp;EOMONTH(DATE(YEAR(MAX(取引履歴!$L:$L)),M$11,1),0))))</f>
        <v/>
      </c>
    </row>
    <row r="15" spans="1:15" x14ac:dyDescent="0.4">
      <c r="A15" s="214"/>
      <c r="B15" s="153" t="str">
        <f>IF($A14="-","",IF(ISERROR((SUMIFS(取引履歴!$M:$M,取引履歴!$A:$A,"売却",取引履歴!$K:$K,集計データ【売却】!$A14,取引履歴!$L:$L,"&gt;="&amp;DATE(YEAR(MAX(取引履歴!$L:$L)),B$11,1),取引履歴!$L:$L,"&lt;="&amp;EOMONTH(DATE(YEAR(MAX(取引履歴!$L:$L)),B$11,1),0))-SUMIFS(取引履歴!$F:$F,取引履歴!$A:$A,"売却",取引履歴!$K:$K,集計データ【売却】!$A14,取引履歴!$L:$L,"&gt;="&amp;DATE(YEAR(MAX(取引履歴!$L:$L)),B$11,1),取引履歴!$L:$L,"&lt;="&amp;EOMONTH(DATE(YEAR(MAX(取引履歴!$L:$L)),B$11,1),0)))/SUMIFS(取引履歴!$F:$F,取引履歴!$A:$A,"売却",取引履歴!$K:$K,集計データ【売却】!$A14,取引履歴!$L:$L,"&gt;="&amp;DATE(YEAR(MAX(取引履歴!$L:$L)),B$11,1),取引履歴!$L:$L,"&lt;="&amp;EOMONTH(DATE(YEAR(MAX(取引履歴!$L:$L)),B$11,1),0))),"",(SUMIFS(取引履歴!$M:$M,取引履歴!$A:$A,"売却",取引履歴!$K:$K,集計データ【売却】!$A14,取引履歴!$L:$L,"&gt;="&amp;DATE(YEAR(MAX(取引履歴!$L:$L)),B$11,1),取引履歴!$L:$L,"&lt;="&amp;EOMONTH(DATE(YEAR(MAX(取引履歴!$L:$L)),B$11,1),0))-SUMIFS(取引履歴!$F:$F,取引履歴!$A:$A,"売却",取引履歴!$K:$K,集計データ【売却】!$A14,取引履歴!$L:$L,"&gt;="&amp;DATE(YEAR(MAX(取引履歴!$L:$L)),B$11,1),取引履歴!$L:$L,"&lt;="&amp;EOMONTH(DATE(YEAR(MAX(取引履歴!$L:$L)),B$11,1),0)))/SUMIFS(取引履歴!$F:$F,取引履歴!$A:$A,"売却",取引履歴!$K:$K,集計データ【売却】!$A14,取引履歴!$L:$L,"&gt;="&amp;DATE(YEAR(MAX(取引履歴!$L:$L)),B$11,1),取引履歴!$L:$L,"&lt;="&amp;EOMONTH(DATE(YEAR(MAX(取引履歴!$L:$L)),B$11,1),0))))</f>
        <v/>
      </c>
      <c r="C15" s="153" t="str">
        <f>IF($A14="-","",IF(ISERROR((SUMIFS(取引履歴!$M:$M,取引履歴!$A:$A,"売却",取引履歴!$K:$K,集計データ【売却】!$A14,取引履歴!$L:$L,"&gt;="&amp;DATE(YEAR(MAX(取引履歴!$L:$L)),C$11,1),取引履歴!$L:$L,"&lt;="&amp;EOMONTH(DATE(YEAR(MAX(取引履歴!$L:$L)),C$11,1),0))-SUMIFS(取引履歴!$F:$F,取引履歴!$A:$A,"売却",取引履歴!$K:$K,集計データ【売却】!$A14,取引履歴!$L:$L,"&gt;="&amp;DATE(YEAR(MAX(取引履歴!$L:$L)),C$11,1),取引履歴!$L:$L,"&lt;="&amp;EOMONTH(DATE(YEAR(MAX(取引履歴!$L:$L)),C$11,1),0)))/SUMIFS(取引履歴!$F:$F,取引履歴!$A:$A,"売却",取引履歴!$K:$K,集計データ【売却】!$A14,取引履歴!$L:$L,"&gt;="&amp;DATE(YEAR(MAX(取引履歴!$L:$L)),C$11,1),取引履歴!$L:$L,"&lt;="&amp;EOMONTH(DATE(YEAR(MAX(取引履歴!$L:$L)),C$11,1),0))),"",(SUMIFS(取引履歴!$M:$M,取引履歴!$A:$A,"売却",取引履歴!$K:$K,集計データ【売却】!$A14,取引履歴!$L:$L,"&gt;="&amp;DATE(YEAR(MAX(取引履歴!$L:$L)),C$11,1),取引履歴!$L:$L,"&lt;="&amp;EOMONTH(DATE(YEAR(MAX(取引履歴!$L:$L)),C$11,1),0))-SUMIFS(取引履歴!$F:$F,取引履歴!$A:$A,"売却",取引履歴!$K:$K,集計データ【売却】!$A14,取引履歴!$L:$L,"&gt;="&amp;DATE(YEAR(MAX(取引履歴!$L:$L)),C$11,1),取引履歴!$L:$L,"&lt;="&amp;EOMONTH(DATE(YEAR(MAX(取引履歴!$L:$L)),C$11,1),0)))/SUMIFS(取引履歴!$F:$F,取引履歴!$A:$A,"売却",取引履歴!$K:$K,集計データ【売却】!$A14,取引履歴!$L:$L,"&gt;="&amp;DATE(YEAR(MAX(取引履歴!$L:$L)),C$11,1),取引履歴!$L:$L,"&lt;="&amp;EOMONTH(DATE(YEAR(MAX(取引履歴!$L:$L)),C$11,1),0))))</f>
        <v/>
      </c>
      <c r="D15" s="153" t="str">
        <f>IF($A14="-","",IF(ISERROR((SUMIFS(取引履歴!$M:$M,取引履歴!$A:$A,"売却",取引履歴!$K:$K,集計データ【売却】!$A14,取引履歴!$L:$L,"&gt;="&amp;DATE(YEAR(MAX(取引履歴!$L:$L)),D$11,1),取引履歴!$L:$L,"&lt;="&amp;EOMONTH(DATE(YEAR(MAX(取引履歴!$L:$L)),D$11,1),0))-SUMIFS(取引履歴!$F:$F,取引履歴!$A:$A,"売却",取引履歴!$K:$K,集計データ【売却】!$A14,取引履歴!$L:$L,"&gt;="&amp;DATE(YEAR(MAX(取引履歴!$L:$L)),D$11,1),取引履歴!$L:$L,"&lt;="&amp;EOMONTH(DATE(YEAR(MAX(取引履歴!$L:$L)),D$11,1),0)))/SUMIFS(取引履歴!$F:$F,取引履歴!$A:$A,"売却",取引履歴!$K:$K,集計データ【売却】!$A14,取引履歴!$L:$L,"&gt;="&amp;DATE(YEAR(MAX(取引履歴!$L:$L)),D$11,1),取引履歴!$L:$L,"&lt;="&amp;EOMONTH(DATE(YEAR(MAX(取引履歴!$L:$L)),D$11,1),0))),"",(SUMIFS(取引履歴!$M:$M,取引履歴!$A:$A,"売却",取引履歴!$K:$K,集計データ【売却】!$A14,取引履歴!$L:$L,"&gt;="&amp;DATE(YEAR(MAX(取引履歴!$L:$L)),D$11,1),取引履歴!$L:$L,"&lt;="&amp;EOMONTH(DATE(YEAR(MAX(取引履歴!$L:$L)),D$11,1),0))-SUMIFS(取引履歴!$F:$F,取引履歴!$A:$A,"売却",取引履歴!$K:$K,集計データ【売却】!$A14,取引履歴!$L:$L,"&gt;="&amp;DATE(YEAR(MAX(取引履歴!$L:$L)),D$11,1),取引履歴!$L:$L,"&lt;="&amp;EOMONTH(DATE(YEAR(MAX(取引履歴!$L:$L)),D$11,1),0)))/SUMIFS(取引履歴!$F:$F,取引履歴!$A:$A,"売却",取引履歴!$K:$K,集計データ【売却】!$A14,取引履歴!$L:$L,"&gt;="&amp;DATE(YEAR(MAX(取引履歴!$L:$L)),D$11,1),取引履歴!$L:$L,"&lt;="&amp;EOMONTH(DATE(YEAR(MAX(取引履歴!$L:$L)),D$11,1),0))))</f>
        <v/>
      </c>
      <c r="E15" s="153" t="str">
        <f>IF($A14="-","",IF(ISERROR((SUMIFS(取引履歴!$M:$M,取引履歴!$A:$A,"売却",取引履歴!$K:$K,集計データ【売却】!$A14,取引履歴!$L:$L,"&gt;="&amp;DATE(YEAR(MAX(取引履歴!$L:$L)),E$11,1),取引履歴!$L:$L,"&lt;="&amp;EOMONTH(DATE(YEAR(MAX(取引履歴!$L:$L)),E$11,1),0))-SUMIFS(取引履歴!$F:$F,取引履歴!$A:$A,"売却",取引履歴!$K:$K,集計データ【売却】!$A14,取引履歴!$L:$L,"&gt;="&amp;DATE(YEAR(MAX(取引履歴!$L:$L)),E$11,1),取引履歴!$L:$L,"&lt;="&amp;EOMONTH(DATE(YEAR(MAX(取引履歴!$L:$L)),E$11,1),0)))/SUMIFS(取引履歴!$F:$F,取引履歴!$A:$A,"売却",取引履歴!$K:$K,集計データ【売却】!$A14,取引履歴!$L:$L,"&gt;="&amp;DATE(YEAR(MAX(取引履歴!$L:$L)),E$11,1),取引履歴!$L:$L,"&lt;="&amp;EOMONTH(DATE(YEAR(MAX(取引履歴!$L:$L)),E$11,1),0))),"",(SUMIFS(取引履歴!$M:$M,取引履歴!$A:$A,"売却",取引履歴!$K:$K,集計データ【売却】!$A14,取引履歴!$L:$L,"&gt;="&amp;DATE(YEAR(MAX(取引履歴!$L:$L)),E$11,1),取引履歴!$L:$L,"&lt;="&amp;EOMONTH(DATE(YEAR(MAX(取引履歴!$L:$L)),E$11,1),0))-SUMIFS(取引履歴!$F:$F,取引履歴!$A:$A,"売却",取引履歴!$K:$K,集計データ【売却】!$A14,取引履歴!$L:$L,"&gt;="&amp;DATE(YEAR(MAX(取引履歴!$L:$L)),E$11,1),取引履歴!$L:$L,"&lt;="&amp;EOMONTH(DATE(YEAR(MAX(取引履歴!$L:$L)),E$11,1),0)))/SUMIFS(取引履歴!$F:$F,取引履歴!$A:$A,"売却",取引履歴!$K:$K,集計データ【売却】!$A14,取引履歴!$L:$L,"&gt;="&amp;DATE(YEAR(MAX(取引履歴!$L:$L)),E$11,1),取引履歴!$L:$L,"&lt;="&amp;EOMONTH(DATE(YEAR(MAX(取引履歴!$L:$L)),E$11,1),0))))</f>
        <v/>
      </c>
      <c r="F15" s="153" t="str">
        <f>IF($A14="-","",IF(ISERROR((SUMIFS(取引履歴!$M:$M,取引履歴!$A:$A,"売却",取引履歴!$K:$K,集計データ【売却】!$A14,取引履歴!$L:$L,"&gt;="&amp;DATE(YEAR(MAX(取引履歴!$L:$L)),F$11,1),取引履歴!$L:$L,"&lt;="&amp;EOMONTH(DATE(YEAR(MAX(取引履歴!$L:$L)),F$11,1),0))-SUMIFS(取引履歴!$F:$F,取引履歴!$A:$A,"売却",取引履歴!$K:$K,集計データ【売却】!$A14,取引履歴!$L:$L,"&gt;="&amp;DATE(YEAR(MAX(取引履歴!$L:$L)),F$11,1),取引履歴!$L:$L,"&lt;="&amp;EOMONTH(DATE(YEAR(MAX(取引履歴!$L:$L)),F$11,1),0)))/SUMIFS(取引履歴!$F:$F,取引履歴!$A:$A,"売却",取引履歴!$K:$K,集計データ【売却】!$A14,取引履歴!$L:$L,"&gt;="&amp;DATE(YEAR(MAX(取引履歴!$L:$L)),F$11,1),取引履歴!$L:$L,"&lt;="&amp;EOMONTH(DATE(YEAR(MAX(取引履歴!$L:$L)),F$11,1),0))),"",(SUMIFS(取引履歴!$M:$M,取引履歴!$A:$A,"売却",取引履歴!$K:$K,集計データ【売却】!$A14,取引履歴!$L:$L,"&gt;="&amp;DATE(YEAR(MAX(取引履歴!$L:$L)),F$11,1),取引履歴!$L:$L,"&lt;="&amp;EOMONTH(DATE(YEAR(MAX(取引履歴!$L:$L)),F$11,1),0))-SUMIFS(取引履歴!$F:$F,取引履歴!$A:$A,"売却",取引履歴!$K:$K,集計データ【売却】!$A14,取引履歴!$L:$L,"&gt;="&amp;DATE(YEAR(MAX(取引履歴!$L:$L)),F$11,1),取引履歴!$L:$L,"&lt;="&amp;EOMONTH(DATE(YEAR(MAX(取引履歴!$L:$L)),F$11,1),0)))/SUMIFS(取引履歴!$F:$F,取引履歴!$A:$A,"売却",取引履歴!$K:$K,集計データ【売却】!$A14,取引履歴!$L:$L,"&gt;="&amp;DATE(YEAR(MAX(取引履歴!$L:$L)),F$11,1),取引履歴!$L:$L,"&lt;="&amp;EOMONTH(DATE(YEAR(MAX(取引履歴!$L:$L)),F$11,1),0))))</f>
        <v/>
      </c>
      <c r="G15" s="153" t="str">
        <f>IF($A14="-","",IF(ISERROR((SUMIFS(取引履歴!$M:$M,取引履歴!$A:$A,"売却",取引履歴!$K:$K,集計データ【売却】!$A14,取引履歴!$L:$L,"&gt;="&amp;DATE(YEAR(MAX(取引履歴!$L:$L)),G$11,1),取引履歴!$L:$L,"&lt;="&amp;EOMONTH(DATE(YEAR(MAX(取引履歴!$L:$L)),G$11,1),0))-SUMIFS(取引履歴!$F:$F,取引履歴!$A:$A,"売却",取引履歴!$K:$K,集計データ【売却】!$A14,取引履歴!$L:$L,"&gt;="&amp;DATE(YEAR(MAX(取引履歴!$L:$L)),G$11,1),取引履歴!$L:$L,"&lt;="&amp;EOMONTH(DATE(YEAR(MAX(取引履歴!$L:$L)),G$11,1),0)))/SUMIFS(取引履歴!$F:$F,取引履歴!$A:$A,"売却",取引履歴!$K:$K,集計データ【売却】!$A14,取引履歴!$L:$L,"&gt;="&amp;DATE(YEAR(MAX(取引履歴!$L:$L)),G$11,1),取引履歴!$L:$L,"&lt;="&amp;EOMONTH(DATE(YEAR(MAX(取引履歴!$L:$L)),G$11,1),0))),"",(SUMIFS(取引履歴!$M:$M,取引履歴!$A:$A,"売却",取引履歴!$K:$K,集計データ【売却】!$A14,取引履歴!$L:$L,"&gt;="&amp;DATE(YEAR(MAX(取引履歴!$L:$L)),G$11,1),取引履歴!$L:$L,"&lt;="&amp;EOMONTH(DATE(YEAR(MAX(取引履歴!$L:$L)),G$11,1),0))-SUMIFS(取引履歴!$F:$F,取引履歴!$A:$A,"売却",取引履歴!$K:$K,集計データ【売却】!$A14,取引履歴!$L:$L,"&gt;="&amp;DATE(YEAR(MAX(取引履歴!$L:$L)),G$11,1),取引履歴!$L:$L,"&lt;="&amp;EOMONTH(DATE(YEAR(MAX(取引履歴!$L:$L)),G$11,1),0)))/SUMIFS(取引履歴!$F:$F,取引履歴!$A:$A,"売却",取引履歴!$K:$K,集計データ【売却】!$A14,取引履歴!$L:$L,"&gt;="&amp;DATE(YEAR(MAX(取引履歴!$L:$L)),G$11,1),取引履歴!$L:$L,"&lt;="&amp;EOMONTH(DATE(YEAR(MAX(取引履歴!$L:$L)),G$11,1),0))))</f>
        <v/>
      </c>
      <c r="H15" s="153" t="str">
        <f>IF($A14="-","",IF(ISERROR((SUMIFS(取引履歴!$M:$M,取引履歴!$A:$A,"売却",取引履歴!$K:$K,集計データ【売却】!$A14,取引履歴!$L:$L,"&gt;="&amp;DATE(YEAR(MAX(取引履歴!$L:$L)),H$11,1),取引履歴!$L:$L,"&lt;="&amp;EOMONTH(DATE(YEAR(MAX(取引履歴!$L:$L)),H$11,1),0))-SUMIFS(取引履歴!$F:$F,取引履歴!$A:$A,"売却",取引履歴!$K:$K,集計データ【売却】!$A14,取引履歴!$L:$L,"&gt;="&amp;DATE(YEAR(MAX(取引履歴!$L:$L)),H$11,1),取引履歴!$L:$L,"&lt;="&amp;EOMONTH(DATE(YEAR(MAX(取引履歴!$L:$L)),H$11,1),0)))/SUMIFS(取引履歴!$F:$F,取引履歴!$A:$A,"売却",取引履歴!$K:$K,集計データ【売却】!$A14,取引履歴!$L:$L,"&gt;="&amp;DATE(YEAR(MAX(取引履歴!$L:$L)),H$11,1),取引履歴!$L:$L,"&lt;="&amp;EOMONTH(DATE(YEAR(MAX(取引履歴!$L:$L)),H$11,1),0))),"",(SUMIFS(取引履歴!$M:$M,取引履歴!$A:$A,"売却",取引履歴!$K:$K,集計データ【売却】!$A14,取引履歴!$L:$L,"&gt;="&amp;DATE(YEAR(MAX(取引履歴!$L:$L)),H$11,1),取引履歴!$L:$L,"&lt;="&amp;EOMONTH(DATE(YEAR(MAX(取引履歴!$L:$L)),H$11,1),0))-SUMIFS(取引履歴!$F:$F,取引履歴!$A:$A,"売却",取引履歴!$K:$K,集計データ【売却】!$A14,取引履歴!$L:$L,"&gt;="&amp;DATE(YEAR(MAX(取引履歴!$L:$L)),H$11,1),取引履歴!$L:$L,"&lt;="&amp;EOMONTH(DATE(YEAR(MAX(取引履歴!$L:$L)),H$11,1),0)))/SUMIFS(取引履歴!$F:$F,取引履歴!$A:$A,"売却",取引履歴!$K:$K,集計データ【売却】!$A14,取引履歴!$L:$L,"&gt;="&amp;DATE(YEAR(MAX(取引履歴!$L:$L)),H$11,1),取引履歴!$L:$L,"&lt;="&amp;EOMONTH(DATE(YEAR(MAX(取引履歴!$L:$L)),H$11,1),0))))</f>
        <v/>
      </c>
      <c r="I15" s="153" t="str">
        <f>IF($A14="-","",IF(ISERROR((SUMIFS(取引履歴!$M:$M,取引履歴!$A:$A,"売却",取引履歴!$K:$K,集計データ【売却】!$A14,取引履歴!$L:$L,"&gt;="&amp;DATE(YEAR(MAX(取引履歴!$L:$L)),I$11,1),取引履歴!$L:$L,"&lt;="&amp;EOMONTH(DATE(YEAR(MAX(取引履歴!$L:$L)),I$11,1),0))-SUMIFS(取引履歴!$F:$F,取引履歴!$A:$A,"売却",取引履歴!$K:$K,集計データ【売却】!$A14,取引履歴!$L:$L,"&gt;="&amp;DATE(YEAR(MAX(取引履歴!$L:$L)),I$11,1),取引履歴!$L:$L,"&lt;="&amp;EOMONTH(DATE(YEAR(MAX(取引履歴!$L:$L)),I$11,1),0)))/SUMIFS(取引履歴!$F:$F,取引履歴!$A:$A,"売却",取引履歴!$K:$K,集計データ【売却】!$A14,取引履歴!$L:$L,"&gt;="&amp;DATE(YEAR(MAX(取引履歴!$L:$L)),I$11,1),取引履歴!$L:$L,"&lt;="&amp;EOMONTH(DATE(YEAR(MAX(取引履歴!$L:$L)),I$11,1),0))),"",(SUMIFS(取引履歴!$M:$M,取引履歴!$A:$A,"売却",取引履歴!$K:$K,集計データ【売却】!$A14,取引履歴!$L:$L,"&gt;="&amp;DATE(YEAR(MAX(取引履歴!$L:$L)),I$11,1),取引履歴!$L:$L,"&lt;="&amp;EOMONTH(DATE(YEAR(MAX(取引履歴!$L:$L)),I$11,1),0))-SUMIFS(取引履歴!$F:$F,取引履歴!$A:$A,"売却",取引履歴!$K:$K,集計データ【売却】!$A14,取引履歴!$L:$L,"&gt;="&amp;DATE(YEAR(MAX(取引履歴!$L:$L)),I$11,1),取引履歴!$L:$L,"&lt;="&amp;EOMONTH(DATE(YEAR(MAX(取引履歴!$L:$L)),I$11,1),0)))/SUMIFS(取引履歴!$F:$F,取引履歴!$A:$A,"売却",取引履歴!$K:$K,集計データ【売却】!$A14,取引履歴!$L:$L,"&gt;="&amp;DATE(YEAR(MAX(取引履歴!$L:$L)),I$11,1),取引履歴!$L:$L,"&lt;="&amp;EOMONTH(DATE(YEAR(MAX(取引履歴!$L:$L)),I$11,1),0))))</f>
        <v/>
      </c>
      <c r="J15" s="153" t="str">
        <f>IF($A14="-","",IF(ISERROR((SUMIFS(取引履歴!$M:$M,取引履歴!$A:$A,"売却",取引履歴!$K:$K,集計データ【売却】!$A14,取引履歴!$L:$L,"&gt;="&amp;DATE(YEAR(MAX(取引履歴!$L:$L)),J$11,1),取引履歴!$L:$L,"&lt;="&amp;EOMONTH(DATE(YEAR(MAX(取引履歴!$L:$L)),J$11,1),0))-SUMIFS(取引履歴!$F:$F,取引履歴!$A:$A,"売却",取引履歴!$K:$K,集計データ【売却】!$A14,取引履歴!$L:$L,"&gt;="&amp;DATE(YEAR(MAX(取引履歴!$L:$L)),J$11,1),取引履歴!$L:$L,"&lt;="&amp;EOMONTH(DATE(YEAR(MAX(取引履歴!$L:$L)),J$11,1),0)))/SUMIFS(取引履歴!$F:$F,取引履歴!$A:$A,"売却",取引履歴!$K:$K,集計データ【売却】!$A14,取引履歴!$L:$L,"&gt;="&amp;DATE(YEAR(MAX(取引履歴!$L:$L)),J$11,1),取引履歴!$L:$L,"&lt;="&amp;EOMONTH(DATE(YEAR(MAX(取引履歴!$L:$L)),J$11,1),0))),"",(SUMIFS(取引履歴!$M:$M,取引履歴!$A:$A,"売却",取引履歴!$K:$K,集計データ【売却】!$A14,取引履歴!$L:$L,"&gt;="&amp;DATE(YEAR(MAX(取引履歴!$L:$L)),J$11,1),取引履歴!$L:$L,"&lt;="&amp;EOMONTH(DATE(YEAR(MAX(取引履歴!$L:$L)),J$11,1),0))-SUMIFS(取引履歴!$F:$F,取引履歴!$A:$A,"売却",取引履歴!$K:$K,集計データ【売却】!$A14,取引履歴!$L:$L,"&gt;="&amp;DATE(YEAR(MAX(取引履歴!$L:$L)),J$11,1),取引履歴!$L:$L,"&lt;="&amp;EOMONTH(DATE(YEAR(MAX(取引履歴!$L:$L)),J$11,1),0)))/SUMIFS(取引履歴!$F:$F,取引履歴!$A:$A,"売却",取引履歴!$K:$K,集計データ【売却】!$A14,取引履歴!$L:$L,"&gt;="&amp;DATE(YEAR(MAX(取引履歴!$L:$L)),J$11,1),取引履歴!$L:$L,"&lt;="&amp;EOMONTH(DATE(YEAR(MAX(取引履歴!$L:$L)),J$11,1),0))))</f>
        <v/>
      </c>
      <c r="K15" s="153" t="str">
        <f>IF($A14="-","",IF(ISERROR((SUMIFS(取引履歴!$M:$M,取引履歴!$A:$A,"売却",取引履歴!$K:$K,集計データ【売却】!$A14,取引履歴!$L:$L,"&gt;="&amp;DATE(YEAR(MAX(取引履歴!$L:$L)),K$11,1),取引履歴!$L:$L,"&lt;="&amp;EOMONTH(DATE(YEAR(MAX(取引履歴!$L:$L)),K$11,1),0))-SUMIFS(取引履歴!$F:$F,取引履歴!$A:$A,"売却",取引履歴!$K:$K,集計データ【売却】!$A14,取引履歴!$L:$L,"&gt;="&amp;DATE(YEAR(MAX(取引履歴!$L:$L)),K$11,1),取引履歴!$L:$L,"&lt;="&amp;EOMONTH(DATE(YEAR(MAX(取引履歴!$L:$L)),K$11,1),0)))/SUMIFS(取引履歴!$F:$F,取引履歴!$A:$A,"売却",取引履歴!$K:$K,集計データ【売却】!$A14,取引履歴!$L:$L,"&gt;="&amp;DATE(YEAR(MAX(取引履歴!$L:$L)),K$11,1),取引履歴!$L:$L,"&lt;="&amp;EOMONTH(DATE(YEAR(MAX(取引履歴!$L:$L)),K$11,1),0))),"",(SUMIFS(取引履歴!$M:$M,取引履歴!$A:$A,"売却",取引履歴!$K:$K,集計データ【売却】!$A14,取引履歴!$L:$L,"&gt;="&amp;DATE(YEAR(MAX(取引履歴!$L:$L)),K$11,1),取引履歴!$L:$L,"&lt;="&amp;EOMONTH(DATE(YEAR(MAX(取引履歴!$L:$L)),K$11,1),0))-SUMIFS(取引履歴!$F:$F,取引履歴!$A:$A,"売却",取引履歴!$K:$K,集計データ【売却】!$A14,取引履歴!$L:$L,"&gt;="&amp;DATE(YEAR(MAX(取引履歴!$L:$L)),K$11,1),取引履歴!$L:$L,"&lt;="&amp;EOMONTH(DATE(YEAR(MAX(取引履歴!$L:$L)),K$11,1),0)))/SUMIFS(取引履歴!$F:$F,取引履歴!$A:$A,"売却",取引履歴!$K:$K,集計データ【売却】!$A14,取引履歴!$L:$L,"&gt;="&amp;DATE(YEAR(MAX(取引履歴!$L:$L)),K$11,1),取引履歴!$L:$L,"&lt;="&amp;EOMONTH(DATE(YEAR(MAX(取引履歴!$L:$L)),K$11,1),0))))</f>
        <v/>
      </c>
      <c r="L15" s="153" t="str">
        <f>IF($A14="-","",IF(ISERROR((SUMIFS(取引履歴!$M:$M,取引履歴!$A:$A,"売却",取引履歴!$K:$K,集計データ【売却】!$A14,取引履歴!$L:$L,"&gt;="&amp;DATE(YEAR(MAX(取引履歴!$L:$L)),L$11,1),取引履歴!$L:$L,"&lt;="&amp;EOMONTH(DATE(YEAR(MAX(取引履歴!$L:$L)),L$11,1),0))-SUMIFS(取引履歴!$F:$F,取引履歴!$A:$A,"売却",取引履歴!$K:$K,集計データ【売却】!$A14,取引履歴!$L:$L,"&gt;="&amp;DATE(YEAR(MAX(取引履歴!$L:$L)),L$11,1),取引履歴!$L:$L,"&lt;="&amp;EOMONTH(DATE(YEAR(MAX(取引履歴!$L:$L)),L$11,1),0)))/SUMIFS(取引履歴!$F:$F,取引履歴!$A:$A,"売却",取引履歴!$K:$K,集計データ【売却】!$A14,取引履歴!$L:$L,"&gt;="&amp;DATE(YEAR(MAX(取引履歴!$L:$L)),L$11,1),取引履歴!$L:$L,"&lt;="&amp;EOMONTH(DATE(YEAR(MAX(取引履歴!$L:$L)),L$11,1),0))),"",(SUMIFS(取引履歴!$M:$M,取引履歴!$A:$A,"売却",取引履歴!$K:$K,集計データ【売却】!$A14,取引履歴!$L:$L,"&gt;="&amp;DATE(YEAR(MAX(取引履歴!$L:$L)),L$11,1),取引履歴!$L:$L,"&lt;="&amp;EOMONTH(DATE(YEAR(MAX(取引履歴!$L:$L)),L$11,1),0))-SUMIFS(取引履歴!$F:$F,取引履歴!$A:$A,"売却",取引履歴!$K:$K,集計データ【売却】!$A14,取引履歴!$L:$L,"&gt;="&amp;DATE(YEAR(MAX(取引履歴!$L:$L)),L$11,1),取引履歴!$L:$L,"&lt;="&amp;EOMONTH(DATE(YEAR(MAX(取引履歴!$L:$L)),L$11,1),0)))/SUMIFS(取引履歴!$F:$F,取引履歴!$A:$A,"売却",取引履歴!$K:$K,集計データ【売却】!$A14,取引履歴!$L:$L,"&gt;="&amp;DATE(YEAR(MAX(取引履歴!$L:$L)),L$11,1),取引履歴!$L:$L,"&lt;="&amp;EOMONTH(DATE(YEAR(MAX(取引履歴!$L:$L)),L$11,1),0))))</f>
        <v/>
      </c>
      <c r="M15" s="153" t="str">
        <f>IF($A14="-","",IF(ISERROR((SUMIFS(取引履歴!$M:$M,取引履歴!$A:$A,"売却",取引履歴!$K:$K,集計データ【売却】!$A14,取引履歴!$L:$L,"&gt;="&amp;DATE(YEAR(MAX(取引履歴!$L:$L)),M$11,1),取引履歴!$L:$L,"&lt;="&amp;EOMONTH(DATE(YEAR(MAX(取引履歴!$L:$L)),M$11,1),0))-SUMIFS(取引履歴!$F:$F,取引履歴!$A:$A,"売却",取引履歴!$K:$K,集計データ【売却】!$A14,取引履歴!$L:$L,"&gt;="&amp;DATE(YEAR(MAX(取引履歴!$L:$L)),M$11,1),取引履歴!$L:$L,"&lt;="&amp;EOMONTH(DATE(YEAR(MAX(取引履歴!$L:$L)),M$11,1),0)))/SUMIFS(取引履歴!$F:$F,取引履歴!$A:$A,"売却",取引履歴!$K:$K,集計データ【売却】!$A14,取引履歴!$L:$L,"&gt;="&amp;DATE(YEAR(MAX(取引履歴!$L:$L)),M$11,1),取引履歴!$L:$L,"&lt;="&amp;EOMONTH(DATE(YEAR(MAX(取引履歴!$L:$L)),M$11,1),0))),"",(SUMIFS(取引履歴!$M:$M,取引履歴!$A:$A,"売却",取引履歴!$K:$K,集計データ【売却】!$A14,取引履歴!$L:$L,"&gt;="&amp;DATE(YEAR(MAX(取引履歴!$L:$L)),M$11,1),取引履歴!$L:$L,"&lt;="&amp;EOMONTH(DATE(YEAR(MAX(取引履歴!$L:$L)),M$11,1),0))-SUMIFS(取引履歴!$F:$F,取引履歴!$A:$A,"売却",取引履歴!$K:$K,集計データ【売却】!$A14,取引履歴!$L:$L,"&gt;="&amp;DATE(YEAR(MAX(取引履歴!$L:$L)),M$11,1),取引履歴!$L:$L,"&lt;="&amp;EOMONTH(DATE(YEAR(MAX(取引履歴!$L:$L)),M$11,1),0)))/SUMIFS(取引履歴!$F:$F,取引履歴!$A:$A,"売却",取引履歴!$K:$K,集計データ【売却】!$A14,取引履歴!$L:$L,"&gt;="&amp;DATE(YEAR(MAX(取引履歴!$L:$L)),M$11,1),取引履歴!$L:$L,"&lt;="&amp;EOMONTH(DATE(YEAR(MAX(取引履歴!$L:$L)),M$11,1),0))))</f>
        <v/>
      </c>
    </row>
    <row r="16" spans="1:15" x14ac:dyDescent="0.4">
      <c r="A16" s="213" t="str">
        <f>初期設定!$B$9</f>
        <v>3人目</v>
      </c>
      <c r="B16" s="95" t="str">
        <f>IF($A16="-","",IF(SUMIFS(取引履歴!$Q:$Q,取引履歴!$K:$K,集計データ【売却】!$A16,取引履歴!$A:$A,"売却",取引履歴!$L:$L,"&gt;="&amp;DATE(YEAR(MAX(取引履歴!$L:$L)),B$11,1),取引履歴!$L:$L,"&lt;="&amp;EOMONTH(DATE(YEAR(MAX(取引履歴!$L:$L)),B$11,1),0))=0,"",SUMIFS(取引履歴!$Q:$Q,取引履歴!$K:$K,集計データ【売却】!$A16,取引履歴!$A:$A,"売却",取引履歴!$L:$L,"&gt;="&amp;DATE(YEAR(MAX(取引履歴!$L:$L)),B$11,1),取引履歴!$L:$L,"&lt;="&amp;EOMONTH(DATE(YEAR(MAX(取引履歴!$L:$L)),B$11,1),0))))</f>
        <v/>
      </c>
      <c r="C16" s="95" t="str">
        <f>IF($A16="-","",IF(SUMIFS(取引履歴!$Q:$Q,取引履歴!$K:$K,集計データ【売却】!$A16,取引履歴!$A:$A,"売却",取引履歴!$L:$L,"&gt;="&amp;DATE(YEAR(MAX(取引履歴!$L:$L)),C$11,1),取引履歴!$L:$L,"&lt;="&amp;EOMONTH(DATE(YEAR(MAX(取引履歴!$L:$L)),C$11,1),0))=0,"",SUMIFS(取引履歴!$Q:$Q,取引履歴!$K:$K,集計データ【売却】!$A16,取引履歴!$A:$A,"売却",取引履歴!$L:$L,"&gt;="&amp;DATE(YEAR(MAX(取引履歴!$L:$L)),C$11,1),取引履歴!$L:$L,"&lt;="&amp;EOMONTH(DATE(YEAR(MAX(取引履歴!$L:$L)),C$11,1),0))))</f>
        <v/>
      </c>
      <c r="D16" s="95" t="str">
        <f>IF($A16="-","",IF(SUMIFS(取引履歴!$Q:$Q,取引履歴!$K:$K,集計データ【売却】!$A16,取引履歴!$A:$A,"売却",取引履歴!$L:$L,"&gt;="&amp;DATE(YEAR(MAX(取引履歴!$L:$L)),D$11,1),取引履歴!$L:$L,"&lt;="&amp;EOMONTH(DATE(YEAR(MAX(取引履歴!$L:$L)),D$11,1),0))=0,"",SUMIFS(取引履歴!$Q:$Q,取引履歴!$K:$K,集計データ【売却】!$A16,取引履歴!$A:$A,"売却",取引履歴!$L:$L,"&gt;="&amp;DATE(YEAR(MAX(取引履歴!$L:$L)),D$11,1),取引履歴!$L:$L,"&lt;="&amp;EOMONTH(DATE(YEAR(MAX(取引履歴!$L:$L)),D$11,1),0))))</f>
        <v/>
      </c>
      <c r="E16" s="95" t="str">
        <f>IF($A16="-","",IF(SUMIFS(取引履歴!$Q:$Q,取引履歴!$K:$K,集計データ【売却】!$A16,取引履歴!$A:$A,"売却",取引履歴!$L:$L,"&gt;="&amp;DATE(YEAR(MAX(取引履歴!$L:$L)),E$11,1),取引履歴!$L:$L,"&lt;="&amp;EOMONTH(DATE(YEAR(MAX(取引履歴!$L:$L)),E$11,1),0))=0,"",SUMIFS(取引履歴!$Q:$Q,取引履歴!$K:$K,集計データ【売却】!$A16,取引履歴!$A:$A,"売却",取引履歴!$L:$L,"&gt;="&amp;DATE(YEAR(MAX(取引履歴!$L:$L)),E$11,1),取引履歴!$L:$L,"&lt;="&amp;EOMONTH(DATE(YEAR(MAX(取引履歴!$L:$L)),E$11,1),0))))</f>
        <v/>
      </c>
      <c r="F16" s="95" t="str">
        <f>IF($A16="-","",IF(SUMIFS(取引履歴!$Q:$Q,取引履歴!$K:$K,集計データ【売却】!$A16,取引履歴!$A:$A,"売却",取引履歴!$L:$L,"&gt;="&amp;DATE(YEAR(MAX(取引履歴!$L:$L)),F$11,1),取引履歴!$L:$L,"&lt;="&amp;EOMONTH(DATE(YEAR(MAX(取引履歴!$L:$L)),F$11,1),0))=0,"",SUMIFS(取引履歴!$Q:$Q,取引履歴!$K:$K,集計データ【売却】!$A16,取引履歴!$A:$A,"売却",取引履歴!$L:$L,"&gt;="&amp;DATE(YEAR(MAX(取引履歴!$L:$L)),F$11,1),取引履歴!$L:$L,"&lt;="&amp;EOMONTH(DATE(YEAR(MAX(取引履歴!$L:$L)),F$11,1),0))))</f>
        <v/>
      </c>
      <c r="G16" s="95" t="str">
        <f>IF($A16="-","",IF(SUMIFS(取引履歴!$Q:$Q,取引履歴!$K:$K,集計データ【売却】!$A16,取引履歴!$A:$A,"売却",取引履歴!$L:$L,"&gt;="&amp;DATE(YEAR(MAX(取引履歴!$L:$L)),G$11,1),取引履歴!$L:$L,"&lt;="&amp;EOMONTH(DATE(YEAR(MAX(取引履歴!$L:$L)),G$11,1),0))=0,"",SUMIFS(取引履歴!$Q:$Q,取引履歴!$K:$K,集計データ【売却】!$A16,取引履歴!$A:$A,"売却",取引履歴!$L:$L,"&gt;="&amp;DATE(YEAR(MAX(取引履歴!$L:$L)),G$11,1),取引履歴!$L:$L,"&lt;="&amp;EOMONTH(DATE(YEAR(MAX(取引履歴!$L:$L)),G$11,1),0))))</f>
        <v/>
      </c>
      <c r="H16" s="95" t="str">
        <f>IF($A16="-","",IF(SUMIFS(取引履歴!$Q:$Q,取引履歴!$K:$K,集計データ【売却】!$A16,取引履歴!$A:$A,"売却",取引履歴!$L:$L,"&gt;="&amp;DATE(YEAR(MAX(取引履歴!$L:$L)),H$11,1),取引履歴!$L:$L,"&lt;="&amp;EOMONTH(DATE(YEAR(MAX(取引履歴!$L:$L)),H$11,1),0))=0,"",SUMIFS(取引履歴!$Q:$Q,取引履歴!$K:$K,集計データ【売却】!$A16,取引履歴!$A:$A,"売却",取引履歴!$L:$L,"&gt;="&amp;DATE(YEAR(MAX(取引履歴!$L:$L)),H$11,1),取引履歴!$L:$L,"&lt;="&amp;EOMONTH(DATE(YEAR(MAX(取引履歴!$L:$L)),H$11,1),0))))</f>
        <v/>
      </c>
      <c r="I16" s="95" t="str">
        <f>IF($A16="-","",IF(SUMIFS(取引履歴!$Q:$Q,取引履歴!$K:$K,集計データ【売却】!$A16,取引履歴!$A:$A,"売却",取引履歴!$L:$L,"&gt;="&amp;DATE(YEAR(MAX(取引履歴!$L:$L)),I$11,1),取引履歴!$L:$L,"&lt;="&amp;EOMONTH(DATE(YEAR(MAX(取引履歴!$L:$L)),I$11,1),0))=0,"",SUMIFS(取引履歴!$Q:$Q,取引履歴!$K:$K,集計データ【売却】!$A16,取引履歴!$A:$A,"売却",取引履歴!$L:$L,"&gt;="&amp;DATE(YEAR(MAX(取引履歴!$L:$L)),I$11,1),取引履歴!$L:$L,"&lt;="&amp;EOMONTH(DATE(YEAR(MAX(取引履歴!$L:$L)),I$11,1),0))))</f>
        <v/>
      </c>
      <c r="J16" s="95" t="str">
        <f>IF($A16="-","",IF(SUMIFS(取引履歴!$Q:$Q,取引履歴!$K:$K,集計データ【売却】!$A16,取引履歴!$A:$A,"売却",取引履歴!$L:$L,"&gt;="&amp;DATE(YEAR(MAX(取引履歴!$L:$L)),J$11,1),取引履歴!$L:$L,"&lt;="&amp;EOMONTH(DATE(YEAR(MAX(取引履歴!$L:$L)),J$11,1),0))=0,"",SUMIFS(取引履歴!$Q:$Q,取引履歴!$K:$K,集計データ【売却】!$A16,取引履歴!$A:$A,"売却",取引履歴!$L:$L,"&gt;="&amp;DATE(YEAR(MAX(取引履歴!$L:$L)),J$11,1),取引履歴!$L:$L,"&lt;="&amp;EOMONTH(DATE(YEAR(MAX(取引履歴!$L:$L)),J$11,1),0))))</f>
        <v/>
      </c>
      <c r="K16" s="95" t="str">
        <f>IF($A16="-","",IF(SUMIFS(取引履歴!$Q:$Q,取引履歴!$K:$K,集計データ【売却】!$A16,取引履歴!$A:$A,"売却",取引履歴!$L:$L,"&gt;="&amp;DATE(YEAR(MAX(取引履歴!$L:$L)),K$11,1),取引履歴!$L:$L,"&lt;="&amp;EOMONTH(DATE(YEAR(MAX(取引履歴!$L:$L)),K$11,1),0))=0,"",SUMIFS(取引履歴!$Q:$Q,取引履歴!$K:$K,集計データ【売却】!$A16,取引履歴!$A:$A,"売却",取引履歴!$L:$L,"&gt;="&amp;DATE(YEAR(MAX(取引履歴!$L:$L)),K$11,1),取引履歴!$L:$L,"&lt;="&amp;EOMONTH(DATE(YEAR(MAX(取引履歴!$L:$L)),K$11,1),0))))</f>
        <v/>
      </c>
      <c r="L16" s="95" t="str">
        <f>IF($A16="-","",IF(SUMIFS(取引履歴!$Q:$Q,取引履歴!$K:$K,集計データ【売却】!$A16,取引履歴!$A:$A,"売却",取引履歴!$L:$L,"&gt;="&amp;DATE(YEAR(MAX(取引履歴!$L:$L)),L$11,1),取引履歴!$L:$L,"&lt;="&amp;EOMONTH(DATE(YEAR(MAX(取引履歴!$L:$L)),L$11,1),0))=0,"",SUMIFS(取引履歴!$Q:$Q,取引履歴!$K:$K,集計データ【売却】!$A16,取引履歴!$A:$A,"売却",取引履歴!$L:$L,"&gt;="&amp;DATE(YEAR(MAX(取引履歴!$L:$L)),L$11,1),取引履歴!$L:$L,"&lt;="&amp;EOMONTH(DATE(YEAR(MAX(取引履歴!$L:$L)),L$11,1),0))))</f>
        <v/>
      </c>
      <c r="M16" s="95" t="str">
        <f>IF($A16="-","",IF(SUMIFS(取引履歴!$Q:$Q,取引履歴!$K:$K,集計データ【売却】!$A16,取引履歴!$A:$A,"売却",取引履歴!$L:$L,"&gt;="&amp;DATE(YEAR(MAX(取引履歴!$L:$L)),M$11,1),取引履歴!$L:$L,"&lt;="&amp;EOMONTH(DATE(YEAR(MAX(取引履歴!$L:$L)),M$11,1),0))=0,"",SUMIFS(取引履歴!$Q:$Q,取引履歴!$K:$K,集計データ【売却】!$A16,取引履歴!$A:$A,"売却",取引履歴!$L:$L,"&gt;="&amp;DATE(YEAR(MAX(取引履歴!$L:$L)),M$11,1),取引履歴!$L:$L,"&lt;="&amp;EOMONTH(DATE(YEAR(MAX(取引履歴!$L:$L)),M$11,1),0))))</f>
        <v/>
      </c>
    </row>
    <row r="17" spans="1:22" x14ac:dyDescent="0.4">
      <c r="A17" s="214"/>
      <c r="B17" s="153" t="str">
        <f>IF($A16="-","",IF(ISERROR((SUMIFS(取引履歴!$M:$M,取引履歴!$A:$A,"売却",取引履歴!$K:$K,集計データ【売却】!$A16,取引履歴!$L:$L,"&gt;="&amp;DATE(YEAR(MAX(取引履歴!$L:$L)),B$11,1),取引履歴!$L:$L,"&lt;="&amp;EOMONTH(DATE(YEAR(MAX(取引履歴!$L:$L)),B$11,1),0))-SUMIFS(取引履歴!$F:$F,取引履歴!$A:$A,"売却",取引履歴!$K:$K,集計データ【売却】!$A16,取引履歴!$L:$L,"&gt;="&amp;DATE(YEAR(MAX(取引履歴!$L:$L)),B$11,1),取引履歴!$L:$L,"&lt;="&amp;EOMONTH(DATE(YEAR(MAX(取引履歴!$L:$L)),B$11,1),0)))/SUMIFS(取引履歴!$F:$F,取引履歴!$A:$A,"売却",取引履歴!$K:$K,集計データ【売却】!$A16,取引履歴!$L:$L,"&gt;="&amp;DATE(YEAR(MAX(取引履歴!$L:$L)),B$11,1),取引履歴!$L:$L,"&lt;="&amp;EOMONTH(DATE(YEAR(MAX(取引履歴!$L:$L)),B$11,1),0))),"",(SUMIFS(取引履歴!$M:$M,取引履歴!$A:$A,"売却",取引履歴!$K:$K,集計データ【売却】!$A16,取引履歴!$L:$L,"&gt;="&amp;DATE(YEAR(MAX(取引履歴!$L:$L)),B$11,1),取引履歴!$L:$L,"&lt;="&amp;EOMONTH(DATE(YEAR(MAX(取引履歴!$L:$L)),B$11,1),0))-SUMIFS(取引履歴!$F:$F,取引履歴!$A:$A,"売却",取引履歴!$K:$K,集計データ【売却】!$A16,取引履歴!$L:$L,"&gt;="&amp;DATE(YEAR(MAX(取引履歴!$L:$L)),B$11,1),取引履歴!$L:$L,"&lt;="&amp;EOMONTH(DATE(YEAR(MAX(取引履歴!$L:$L)),B$11,1),0)))/SUMIFS(取引履歴!$F:$F,取引履歴!$A:$A,"売却",取引履歴!$K:$K,集計データ【売却】!$A16,取引履歴!$L:$L,"&gt;="&amp;DATE(YEAR(MAX(取引履歴!$L:$L)),B$11,1),取引履歴!$L:$L,"&lt;="&amp;EOMONTH(DATE(YEAR(MAX(取引履歴!$L:$L)),B$11,1),0))))</f>
        <v/>
      </c>
      <c r="C17" s="153" t="str">
        <f>IF($A16="-","",IF(ISERROR((SUMIFS(取引履歴!$M:$M,取引履歴!$A:$A,"売却",取引履歴!$K:$K,集計データ【売却】!$A16,取引履歴!$L:$L,"&gt;="&amp;DATE(YEAR(MAX(取引履歴!$L:$L)),C$11,1),取引履歴!$L:$L,"&lt;="&amp;EOMONTH(DATE(YEAR(MAX(取引履歴!$L:$L)),C$11,1),0))-SUMIFS(取引履歴!$F:$F,取引履歴!$A:$A,"売却",取引履歴!$K:$K,集計データ【売却】!$A16,取引履歴!$L:$L,"&gt;="&amp;DATE(YEAR(MAX(取引履歴!$L:$L)),C$11,1),取引履歴!$L:$L,"&lt;="&amp;EOMONTH(DATE(YEAR(MAX(取引履歴!$L:$L)),C$11,1),0)))/SUMIFS(取引履歴!$F:$F,取引履歴!$A:$A,"売却",取引履歴!$K:$K,集計データ【売却】!$A16,取引履歴!$L:$L,"&gt;="&amp;DATE(YEAR(MAX(取引履歴!$L:$L)),C$11,1),取引履歴!$L:$L,"&lt;="&amp;EOMONTH(DATE(YEAR(MAX(取引履歴!$L:$L)),C$11,1),0))),"",(SUMIFS(取引履歴!$M:$M,取引履歴!$A:$A,"売却",取引履歴!$K:$K,集計データ【売却】!$A16,取引履歴!$L:$L,"&gt;="&amp;DATE(YEAR(MAX(取引履歴!$L:$L)),C$11,1),取引履歴!$L:$L,"&lt;="&amp;EOMONTH(DATE(YEAR(MAX(取引履歴!$L:$L)),C$11,1),0))-SUMIFS(取引履歴!$F:$F,取引履歴!$A:$A,"売却",取引履歴!$K:$K,集計データ【売却】!$A16,取引履歴!$L:$L,"&gt;="&amp;DATE(YEAR(MAX(取引履歴!$L:$L)),C$11,1),取引履歴!$L:$L,"&lt;="&amp;EOMONTH(DATE(YEAR(MAX(取引履歴!$L:$L)),C$11,1),0)))/SUMIFS(取引履歴!$F:$F,取引履歴!$A:$A,"売却",取引履歴!$K:$K,集計データ【売却】!$A16,取引履歴!$L:$L,"&gt;="&amp;DATE(YEAR(MAX(取引履歴!$L:$L)),C$11,1),取引履歴!$L:$L,"&lt;="&amp;EOMONTH(DATE(YEAR(MAX(取引履歴!$L:$L)),C$11,1),0))))</f>
        <v/>
      </c>
      <c r="D17" s="153" t="str">
        <f>IF($A16="-","",IF(ISERROR((SUMIFS(取引履歴!$M:$M,取引履歴!$A:$A,"売却",取引履歴!$K:$K,集計データ【売却】!$A16,取引履歴!$L:$L,"&gt;="&amp;DATE(YEAR(MAX(取引履歴!$L:$L)),D$11,1),取引履歴!$L:$L,"&lt;="&amp;EOMONTH(DATE(YEAR(MAX(取引履歴!$L:$L)),D$11,1),0))-SUMIFS(取引履歴!$F:$F,取引履歴!$A:$A,"売却",取引履歴!$K:$K,集計データ【売却】!$A16,取引履歴!$L:$L,"&gt;="&amp;DATE(YEAR(MAX(取引履歴!$L:$L)),D$11,1),取引履歴!$L:$L,"&lt;="&amp;EOMONTH(DATE(YEAR(MAX(取引履歴!$L:$L)),D$11,1),0)))/SUMIFS(取引履歴!$F:$F,取引履歴!$A:$A,"売却",取引履歴!$K:$K,集計データ【売却】!$A16,取引履歴!$L:$L,"&gt;="&amp;DATE(YEAR(MAX(取引履歴!$L:$L)),D$11,1),取引履歴!$L:$L,"&lt;="&amp;EOMONTH(DATE(YEAR(MAX(取引履歴!$L:$L)),D$11,1),0))),"",(SUMIFS(取引履歴!$M:$M,取引履歴!$A:$A,"売却",取引履歴!$K:$K,集計データ【売却】!$A16,取引履歴!$L:$L,"&gt;="&amp;DATE(YEAR(MAX(取引履歴!$L:$L)),D$11,1),取引履歴!$L:$L,"&lt;="&amp;EOMONTH(DATE(YEAR(MAX(取引履歴!$L:$L)),D$11,1),0))-SUMIFS(取引履歴!$F:$F,取引履歴!$A:$A,"売却",取引履歴!$K:$K,集計データ【売却】!$A16,取引履歴!$L:$L,"&gt;="&amp;DATE(YEAR(MAX(取引履歴!$L:$L)),D$11,1),取引履歴!$L:$L,"&lt;="&amp;EOMONTH(DATE(YEAR(MAX(取引履歴!$L:$L)),D$11,1),0)))/SUMIFS(取引履歴!$F:$F,取引履歴!$A:$A,"売却",取引履歴!$K:$K,集計データ【売却】!$A16,取引履歴!$L:$L,"&gt;="&amp;DATE(YEAR(MAX(取引履歴!$L:$L)),D$11,1),取引履歴!$L:$L,"&lt;="&amp;EOMONTH(DATE(YEAR(MAX(取引履歴!$L:$L)),D$11,1),0))))</f>
        <v/>
      </c>
      <c r="E17" s="153" t="str">
        <f>IF($A16="-","",IF(ISERROR((SUMIFS(取引履歴!$M:$M,取引履歴!$A:$A,"売却",取引履歴!$K:$K,集計データ【売却】!$A16,取引履歴!$L:$L,"&gt;="&amp;DATE(YEAR(MAX(取引履歴!$L:$L)),E$11,1),取引履歴!$L:$L,"&lt;="&amp;EOMONTH(DATE(YEAR(MAX(取引履歴!$L:$L)),E$11,1),0))-SUMIFS(取引履歴!$F:$F,取引履歴!$A:$A,"売却",取引履歴!$K:$K,集計データ【売却】!$A16,取引履歴!$L:$L,"&gt;="&amp;DATE(YEAR(MAX(取引履歴!$L:$L)),E$11,1),取引履歴!$L:$L,"&lt;="&amp;EOMONTH(DATE(YEAR(MAX(取引履歴!$L:$L)),E$11,1),0)))/SUMIFS(取引履歴!$F:$F,取引履歴!$A:$A,"売却",取引履歴!$K:$K,集計データ【売却】!$A16,取引履歴!$L:$L,"&gt;="&amp;DATE(YEAR(MAX(取引履歴!$L:$L)),E$11,1),取引履歴!$L:$L,"&lt;="&amp;EOMONTH(DATE(YEAR(MAX(取引履歴!$L:$L)),E$11,1),0))),"",(SUMIFS(取引履歴!$M:$M,取引履歴!$A:$A,"売却",取引履歴!$K:$K,集計データ【売却】!$A16,取引履歴!$L:$L,"&gt;="&amp;DATE(YEAR(MAX(取引履歴!$L:$L)),E$11,1),取引履歴!$L:$L,"&lt;="&amp;EOMONTH(DATE(YEAR(MAX(取引履歴!$L:$L)),E$11,1),0))-SUMIFS(取引履歴!$F:$F,取引履歴!$A:$A,"売却",取引履歴!$K:$K,集計データ【売却】!$A16,取引履歴!$L:$L,"&gt;="&amp;DATE(YEAR(MAX(取引履歴!$L:$L)),E$11,1),取引履歴!$L:$L,"&lt;="&amp;EOMONTH(DATE(YEAR(MAX(取引履歴!$L:$L)),E$11,1),0)))/SUMIFS(取引履歴!$F:$F,取引履歴!$A:$A,"売却",取引履歴!$K:$K,集計データ【売却】!$A16,取引履歴!$L:$L,"&gt;="&amp;DATE(YEAR(MAX(取引履歴!$L:$L)),E$11,1),取引履歴!$L:$L,"&lt;="&amp;EOMONTH(DATE(YEAR(MAX(取引履歴!$L:$L)),E$11,1),0))))</f>
        <v/>
      </c>
      <c r="F17" s="153" t="str">
        <f>IF($A16="-","",IF(ISERROR((SUMIFS(取引履歴!$M:$M,取引履歴!$A:$A,"売却",取引履歴!$K:$K,集計データ【売却】!$A16,取引履歴!$L:$L,"&gt;="&amp;DATE(YEAR(MAX(取引履歴!$L:$L)),F$11,1),取引履歴!$L:$L,"&lt;="&amp;EOMONTH(DATE(YEAR(MAX(取引履歴!$L:$L)),F$11,1),0))-SUMIFS(取引履歴!$F:$F,取引履歴!$A:$A,"売却",取引履歴!$K:$K,集計データ【売却】!$A16,取引履歴!$L:$L,"&gt;="&amp;DATE(YEAR(MAX(取引履歴!$L:$L)),F$11,1),取引履歴!$L:$L,"&lt;="&amp;EOMONTH(DATE(YEAR(MAX(取引履歴!$L:$L)),F$11,1),0)))/SUMIFS(取引履歴!$F:$F,取引履歴!$A:$A,"売却",取引履歴!$K:$K,集計データ【売却】!$A16,取引履歴!$L:$L,"&gt;="&amp;DATE(YEAR(MAX(取引履歴!$L:$L)),F$11,1),取引履歴!$L:$L,"&lt;="&amp;EOMONTH(DATE(YEAR(MAX(取引履歴!$L:$L)),F$11,1),0))),"",(SUMIFS(取引履歴!$M:$M,取引履歴!$A:$A,"売却",取引履歴!$K:$K,集計データ【売却】!$A16,取引履歴!$L:$L,"&gt;="&amp;DATE(YEAR(MAX(取引履歴!$L:$L)),F$11,1),取引履歴!$L:$L,"&lt;="&amp;EOMONTH(DATE(YEAR(MAX(取引履歴!$L:$L)),F$11,1),0))-SUMIFS(取引履歴!$F:$F,取引履歴!$A:$A,"売却",取引履歴!$K:$K,集計データ【売却】!$A16,取引履歴!$L:$L,"&gt;="&amp;DATE(YEAR(MAX(取引履歴!$L:$L)),F$11,1),取引履歴!$L:$L,"&lt;="&amp;EOMONTH(DATE(YEAR(MAX(取引履歴!$L:$L)),F$11,1),0)))/SUMIFS(取引履歴!$F:$F,取引履歴!$A:$A,"売却",取引履歴!$K:$K,集計データ【売却】!$A16,取引履歴!$L:$L,"&gt;="&amp;DATE(YEAR(MAX(取引履歴!$L:$L)),F$11,1),取引履歴!$L:$L,"&lt;="&amp;EOMONTH(DATE(YEAR(MAX(取引履歴!$L:$L)),F$11,1),0))))</f>
        <v/>
      </c>
      <c r="G17" s="153" t="str">
        <f>IF($A16="-","",IF(ISERROR((SUMIFS(取引履歴!$M:$M,取引履歴!$A:$A,"売却",取引履歴!$K:$K,集計データ【売却】!$A16,取引履歴!$L:$L,"&gt;="&amp;DATE(YEAR(MAX(取引履歴!$L:$L)),G$11,1),取引履歴!$L:$L,"&lt;="&amp;EOMONTH(DATE(YEAR(MAX(取引履歴!$L:$L)),G$11,1),0))-SUMIFS(取引履歴!$F:$F,取引履歴!$A:$A,"売却",取引履歴!$K:$K,集計データ【売却】!$A16,取引履歴!$L:$L,"&gt;="&amp;DATE(YEAR(MAX(取引履歴!$L:$L)),G$11,1),取引履歴!$L:$L,"&lt;="&amp;EOMONTH(DATE(YEAR(MAX(取引履歴!$L:$L)),G$11,1),0)))/SUMIFS(取引履歴!$F:$F,取引履歴!$A:$A,"売却",取引履歴!$K:$K,集計データ【売却】!$A16,取引履歴!$L:$L,"&gt;="&amp;DATE(YEAR(MAX(取引履歴!$L:$L)),G$11,1),取引履歴!$L:$L,"&lt;="&amp;EOMONTH(DATE(YEAR(MAX(取引履歴!$L:$L)),G$11,1),0))),"",(SUMIFS(取引履歴!$M:$M,取引履歴!$A:$A,"売却",取引履歴!$K:$K,集計データ【売却】!$A16,取引履歴!$L:$L,"&gt;="&amp;DATE(YEAR(MAX(取引履歴!$L:$L)),G$11,1),取引履歴!$L:$L,"&lt;="&amp;EOMONTH(DATE(YEAR(MAX(取引履歴!$L:$L)),G$11,1),0))-SUMIFS(取引履歴!$F:$F,取引履歴!$A:$A,"売却",取引履歴!$K:$K,集計データ【売却】!$A16,取引履歴!$L:$L,"&gt;="&amp;DATE(YEAR(MAX(取引履歴!$L:$L)),G$11,1),取引履歴!$L:$L,"&lt;="&amp;EOMONTH(DATE(YEAR(MAX(取引履歴!$L:$L)),G$11,1),0)))/SUMIFS(取引履歴!$F:$F,取引履歴!$A:$A,"売却",取引履歴!$K:$K,集計データ【売却】!$A16,取引履歴!$L:$L,"&gt;="&amp;DATE(YEAR(MAX(取引履歴!$L:$L)),G$11,1),取引履歴!$L:$L,"&lt;="&amp;EOMONTH(DATE(YEAR(MAX(取引履歴!$L:$L)),G$11,1),0))))</f>
        <v/>
      </c>
      <c r="H17" s="153" t="str">
        <f>IF($A16="-","",IF(ISERROR((SUMIFS(取引履歴!$M:$M,取引履歴!$A:$A,"売却",取引履歴!$K:$K,集計データ【売却】!$A16,取引履歴!$L:$L,"&gt;="&amp;DATE(YEAR(MAX(取引履歴!$L:$L)),H$11,1),取引履歴!$L:$L,"&lt;="&amp;EOMONTH(DATE(YEAR(MAX(取引履歴!$L:$L)),H$11,1),0))-SUMIFS(取引履歴!$F:$F,取引履歴!$A:$A,"売却",取引履歴!$K:$K,集計データ【売却】!$A16,取引履歴!$L:$L,"&gt;="&amp;DATE(YEAR(MAX(取引履歴!$L:$L)),H$11,1),取引履歴!$L:$L,"&lt;="&amp;EOMONTH(DATE(YEAR(MAX(取引履歴!$L:$L)),H$11,1),0)))/SUMIFS(取引履歴!$F:$F,取引履歴!$A:$A,"売却",取引履歴!$K:$K,集計データ【売却】!$A16,取引履歴!$L:$L,"&gt;="&amp;DATE(YEAR(MAX(取引履歴!$L:$L)),H$11,1),取引履歴!$L:$L,"&lt;="&amp;EOMONTH(DATE(YEAR(MAX(取引履歴!$L:$L)),H$11,1),0))),"",(SUMIFS(取引履歴!$M:$M,取引履歴!$A:$A,"売却",取引履歴!$K:$K,集計データ【売却】!$A16,取引履歴!$L:$L,"&gt;="&amp;DATE(YEAR(MAX(取引履歴!$L:$L)),H$11,1),取引履歴!$L:$L,"&lt;="&amp;EOMONTH(DATE(YEAR(MAX(取引履歴!$L:$L)),H$11,1),0))-SUMIFS(取引履歴!$F:$F,取引履歴!$A:$A,"売却",取引履歴!$K:$K,集計データ【売却】!$A16,取引履歴!$L:$L,"&gt;="&amp;DATE(YEAR(MAX(取引履歴!$L:$L)),H$11,1),取引履歴!$L:$L,"&lt;="&amp;EOMONTH(DATE(YEAR(MAX(取引履歴!$L:$L)),H$11,1),0)))/SUMIFS(取引履歴!$F:$F,取引履歴!$A:$A,"売却",取引履歴!$K:$K,集計データ【売却】!$A16,取引履歴!$L:$L,"&gt;="&amp;DATE(YEAR(MAX(取引履歴!$L:$L)),H$11,1),取引履歴!$L:$L,"&lt;="&amp;EOMONTH(DATE(YEAR(MAX(取引履歴!$L:$L)),H$11,1),0))))</f>
        <v/>
      </c>
      <c r="I17" s="153" t="str">
        <f>IF($A16="-","",IF(ISERROR((SUMIFS(取引履歴!$M:$M,取引履歴!$A:$A,"売却",取引履歴!$K:$K,集計データ【売却】!$A16,取引履歴!$L:$L,"&gt;="&amp;DATE(YEAR(MAX(取引履歴!$L:$L)),I$11,1),取引履歴!$L:$L,"&lt;="&amp;EOMONTH(DATE(YEAR(MAX(取引履歴!$L:$L)),I$11,1),0))-SUMIFS(取引履歴!$F:$F,取引履歴!$A:$A,"売却",取引履歴!$K:$K,集計データ【売却】!$A16,取引履歴!$L:$L,"&gt;="&amp;DATE(YEAR(MAX(取引履歴!$L:$L)),I$11,1),取引履歴!$L:$L,"&lt;="&amp;EOMONTH(DATE(YEAR(MAX(取引履歴!$L:$L)),I$11,1),0)))/SUMIFS(取引履歴!$F:$F,取引履歴!$A:$A,"売却",取引履歴!$K:$K,集計データ【売却】!$A16,取引履歴!$L:$L,"&gt;="&amp;DATE(YEAR(MAX(取引履歴!$L:$L)),I$11,1),取引履歴!$L:$L,"&lt;="&amp;EOMONTH(DATE(YEAR(MAX(取引履歴!$L:$L)),I$11,1),0))),"",(SUMIFS(取引履歴!$M:$M,取引履歴!$A:$A,"売却",取引履歴!$K:$K,集計データ【売却】!$A16,取引履歴!$L:$L,"&gt;="&amp;DATE(YEAR(MAX(取引履歴!$L:$L)),I$11,1),取引履歴!$L:$L,"&lt;="&amp;EOMONTH(DATE(YEAR(MAX(取引履歴!$L:$L)),I$11,1),0))-SUMIFS(取引履歴!$F:$F,取引履歴!$A:$A,"売却",取引履歴!$K:$K,集計データ【売却】!$A16,取引履歴!$L:$L,"&gt;="&amp;DATE(YEAR(MAX(取引履歴!$L:$L)),I$11,1),取引履歴!$L:$L,"&lt;="&amp;EOMONTH(DATE(YEAR(MAX(取引履歴!$L:$L)),I$11,1),0)))/SUMIFS(取引履歴!$F:$F,取引履歴!$A:$A,"売却",取引履歴!$K:$K,集計データ【売却】!$A16,取引履歴!$L:$L,"&gt;="&amp;DATE(YEAR(MAX(取引履歴!$L:$L)),I$11,1),取引履歴!$L:$L,"&lt;="&amp;EOMONTH(DATE(YEAR(MAX(取引履歴!$L:$L)),I$11,1),0))))</f>
        <v/>
      </c>
      <c r="J17" s="153" t="str">
        <f>IF($A16="-","",IF(ISERROR((SUMIFS(取引履歴!$M:$M,取引履歴!$A:$A,"売却",取引履歴!$K:$K,集計データ【売却】!$A16,取引履歴!$L:$L,"&gt;="&amp;DATE(YEAR(MAX(取引履歴!$L:$L)),J$11,1),取引履歴!$L:$L,"&lt;="&amp;EOMONTH(DATE(YEAR(MAX(取引履歴!$L:$L)),J$11,1),0))-SUMIFS(取引履歴!$F:$F,取引履歴!$A:$A,"売却",取引履歴!$K:$K,集計データ【売却】!$A16,取引履歴!$L:$L,"&gt;="&amp;DATE(YEAR(MAX(取引履歴!$L:$L)),J$11,1),取引履歴!$L:$L,"&lt;="&amp;EOMONTH(DATE(YEAR(MAX(取引履歴!$L:$L)),J$11,1),0)))/SUMIFS(取引履歴!$F:$F,取引履歴!$A:$A,"売却",取引履歴!$K:$K,集計データ【売却】!$A16,取引履歴!$L:$L,"&gt;="&amp;DATE(YEAR(MAX(取引履歴!$L:$L)),J$11,1),取引履歴!$L:$L,"&lt;="&amp;EOMONTH(DATE(YEAR(MAX(取引履歴!$L:$L)),J$11,1),0))),"",(SUMIFS(取引履歴!$M:$M,取引履歴!$A:$A,"売却",取引履歴!$K:$K,集計データ【売却】!$A16,取引履歴!$L:$L,"&gt;="&amp;DATE(YEAR(MAX(取引履歴!$L:$L)),J$11,1),取引履歴!$L:$L,"&lt;="&amp;EOMONTH(DATE(YEAR(MAX(取引履歴!$L:$L)),J$11,1),0))-SUMIFS(取引履歴!$F:$F,取引履歴!$A:$A,"売却",取引履歴!$K:$K,集計データ【売却】!$A16,取引履歴!$L:$L,"&gt;="&amp;DATE(YEAR(MAX(取引履歴!$L:$L)),J$11,1),取引履歴!$L:$L,"&lt;="&amp;EOMONTH(DATE(YEAR(MAX(取引履歴!$L:$L)),J$11,1),0)))/SUMIFS(取引履歴!$F:$F,取引履歴!$A:$A,"売却",取引履歴!$K:$K,集計データ【売却】!$A16,取引履歴!$L:$L,"&gt;="&amp;DATE(YEAR(MAX(取引履歴!$L:$L)),J$11,1),取引履歴!$L:$L,"&lt;="&amp;EOMONTH(DATE(YEAR(MAX(取引履歴!$L:$L)),J$11,1),0))))</f>
        <v/>
      </c>
      <c r="K17" s="153" t="str">
        <f>IF($A16="-","",IF(ISERROR((SUMIFS(取引履歴!$M:$M,取引履歴!$A:$A,"売却",取引履歴!$K:$K,集計データ【売却】!$A16,取引履歴!$L:$L,"&gt;="&amp;DATE(YEAR(MAX(取引履歴!$L:$L)),K$11,1),取引履歴!$L:$L,"&lt;="&amp;EOMONTH(DATE(YEAR(MAX(取引履歴!$L:$L)),K$11,1),0))-SUMIFS(取引履歴!$F:$F,取引履歴!$A:$A,"売却",取引履歴!$K:$K,集計データ【売却】!$A16,取引履歴!$L:$L,"&gt;="&amp;DATE(YEAR(MAX(取引履歴!$L:$L)),K$11,1),取引履歴!$L:$L,"&lt;="&amp;EOMONTH(DATE(YEAR(MAX(取引履歴!$L:$L)),K$11,1),0)))/SUMIFS(取引履歴!$F:$F,取引履歴!$A:$A,"売却",取引履歴!$K:$K,集計データ【売却】!$A16,取引履歴!$L:$L,"&gt;="&amp;DATE(YEAR(MAX(取引履歴!$L:$L)),K$11,1),取引履歴!$L:$L,"&lt;="&amp;EOMONTH(DATE(YEAR(MAX(取引履歴!$L:$L)),K$11,1),0))),"",(SUMIFS(取引履歴!$M:$M,取引履歴!$A:$A,"売却",取引履歴!$K:$K,集計データ【売却】!$A16,取引履歴!$L:$L,"&gt;="&amp;DATE(YEAR(MAX(取引履歴!$L:$L)),K$11,1),取引履歴!$L:$L,"&lt;="&amp;EOMONTH(DATE(YEAR(MAX(取引履歴!$L:$L)),K$11,1),0))-SUMIFS(取引履歴!$F:$F,取引履歴!$A:$A,"売却",取引履歴!$K:$K,集計データ【売却】!$A16,取引履歴!$L:$L,"&gt;="&amp;DATE(YEAR(MAX(取引履歴!$L:$L)),K$11,1),取引履歴!$L:$L,"&lt;="&amp;EOMONTH(DATE(YEAR(MAX(取引履歴!$L:$L)),K$11,1),0)))/SUMIFS(取引履歴!$F:$F,取引履歴!$A:$A,"売却",取引履歴!$K:$K,集計データ【売却】!$A16,取引履歴!$L:$L,"&gt;="&amp;DATE(YEAR(MAX(取引履歴!$L:$L)),K$11,1),取引履歴!$L:$L,"&lt;="&amp;EOMONTH(DATE(YEAR(MAX(取引履歴!$L:$L)),K$11,1),0))))</f>
        <v/>
      </c>
      <c r="L17" s="153" t="str">
        <f>IF($A16="-","",IF(ISERROR((SUMIFS(取引履歴!$M:$M,取引履歴!$A:$A,"売却",取引履歴!$K:$K,集計データ【売却】!$A16,取引履歴!$L:$L,"&gt;="&amp;DATE(YEAR(MAX(取引履歴!$L:$L)),L$11,1),取引履歴!$L:$L,"&lt;="&amp;EOMONTH(DATE(YEAR(MAX(取引履歴!$L:$L)),L$11,1),0))-SUMIFS(取引履歴!$F:$F,取引履歴!$A:$A,"売却",取引履歴!$K:$K,集計データ【売却】!$A16,取引履歴!$L:$L,"&gt;="&amp;DATE(YEAR(MAX(取引履歴!$L:$L)),L$11,1),取引履歴!$L:$L,"&lt;="&amp;EOMONTH(DATE(YEAR(MAX(取引履歴!$L:$L)),L$11,1),0)))/SUMIFS(取引履歴!$F:$F,取引履歴!$A:$A,"売却",取引履歴!$K:$K,集計データ【売却】!$A16,取引履歴!$L:$L,"&gt;="&amp;DATE(YEAR(MAX(取引履歴!$L:$L)),L$11,1),取引履歴!$L:$L,"&lt;="&amp;EOMONTH(DATE(YEAR(MAX(取引履歴!$L:$L)),L$11,1),0))),"",(SUMIFS(取引履歴!$M:$M,取引履歴!$A:$A,"売却",取引履歴!$K:$K,集計データ【売却】!$A16,取引履歴!$L:$L,"&gt;="&amp;DATE(YEAR(MAX(取引履歴!$L:$L)),L$11,1),取引履歴!$L:$L,"&lt;="&amp;EOMONTH(DATE(YEAR(MAX(取引履歴!$L:$L)),L$11,1),0))-SUMIFS(取引履歴!$F:$F,取引履歴!$A:$A,"売却",取引履歴!$K:$K,集計データ【売却】!$A16,取引履歴!$L:$L,"&gt;="&amp;DATE(YEAR(MAX(取引履歴!$L:$L)),L$11,1),取引履歴!$L:$L,"&lt;="&amp;EOMONTH(DATE(YEAR(MAX(取引履歴!$L:$L)),L$11,1),0)))/SUMIFS(取引履歴!$F:$F,取引履歴!$A:$A,"売却",取引履歴!$K:$K,集計データ【売却】!$A16,取引履歴!$L:$L,"&gt;="&amp;DATE(YEAR(MAX(取引履歴!$L:$L)),L$11,1),取引履歴!$L:$L,"&lt;="&amp;EOMONTH(DATE(YEAR(MAX(取引履歴!$L:$L)),L$11,1),0))))</f>
        <v/>
      </c>
      <c r="M17" s="153" t="str">
        <f>IF($A16="-","",IF(ISERROR((SUMIFS(取引履歴!$M:$M,取引履歴!$A:$A,"売却",取引履歴!$K:$K,集計データ【売却】!$A16,取引履歴!$L:$L,"&gt;="&amp;DATE(YEAR(MAX(取引履歴!$L:$L)),M$11,1),取引履歴!$L:$L,"&lt;="&amp;EOMONTH(DATE(YEAR(MAX(取引履歴!$L:$L)),M$11,1),0))-SUMIFS(取引履歴!$F:$F,取引履歴!$A:$A,"売却",取引履歴!$K:$K,集計データ【売却】!$A16,取引履歴!$L:$L,"&gt;="&amp;DATE(YEAR(MAX(取引履歴!$L:$L)),M$11,1),取引履歴!$L:$L,"&lt;="&amp;EOMONTH(DATE(YEAR(MAX(取引履歴!$L:$L)),M$11,1),0)))/SUMIFS(取引履歴!$F:$F,取引履歴!$A:$A,"売却",取引履歴!$K:$K,集計データ【売却】!$A16,取引履歴!$L:$L,"&gt;="&amp;DATE(YEAR(MAX(取引履歴!$L:$L)),M$11,1),取引履歴!$L:$L,"&lt;="&amp;EOMONTH(DATE(YEAR(MAX(取引履歴!$L:$L)),M$11,1),0))),"",(SUMIFS(取引履歴!$M:$M,取引履歴!$A:$A,"売却",取引履歴!$K:$K,集計データ【売却】!$A16,取引履歴!$L:$L,"&gt;="&amp;DATE(YEAR(MAX(取引履歴!$L:$L)),M$11,1),取引履歴!$L:$L,"&lt;="&amp;EOMONTH(DATE(YEAR(MAX(取引履歴!$L:$L)),M$11,1),0))-SUMIFS(取引履歴!$F:$F,取引履歴!$A:$A,"売却",取引履歴!$K:$K,集計データ【売却】!$A16,取引履歴!$L:$L,"&gt;="&amp;DATE(YEAR(MAX(取引履歴!$L:$L)),M$11,1),取引履歴!$L:$L,"&lt;="&amp;EOMONTH(DATE(YEAR(MAX(取引履歴!$L:$L)),M$11,1),0)))/SUMIFS(取引履歴!$F:$F,取引履歴!$A:$A,"売却",取引履歴!$K:$K,集計データ【売却】!$A16,取引履歴!$L:$L,"&gt;="&amp;DATE(YEAR(MAX(取引履歴!$L:$L)),M$11,1),取引履歴!$L:$L,"&lt;="&amp;EOMONTH(DATE(YEAR(MAX(取引履歴!$L:$L)),M$11,1),0))))</f>
        <v/>
      </c>
    </row>
    <row r="18" spans="1:22" x14ac:dyDescent="0.4">
      <c r="A18" s="213" t="str">
        <f>初期設定!$B$10</f>
        <v>4人目</v>
      </c>
      <c r="B18" s="95" t="str">
        <f>IF($A18="-","",IF(SUMIFS(取引履歴!$Q:$Q,取引履歴!$K:$K,集計データ【売却】!$A18,取引履歴!$A:$A,"売却",取引履歴!$L:$L,"&gt;="&amp;DATE(YEAR(MAX(取引履歴!$L:$L)),B$11,1),取引履歴!$L:$L,"&lt;="&amp;EOMONTH(DATE(YEAR(MAX(取引履歴!$L:$L)),B$11,1),0))=0,"",SUMIFS(取引履歴!$Q:$Q,取引履歴!$K:$K,集計データ【売却】!$A18,取引履歴!$A:$A,"売却",取引履歴!$L:$L,"&gt;="&amp;DATE(YEAR(MAX(取引履歴!$L:$L)),B$11,1),取引履歴!$L:$L,"&lt;="&amp;EOMONTH(DATE(YEAR(MAX(取引履歴!$L:$L)),B$11,1),0))))</f>
        <v/>
      </c>
      <c r="C18" s="95" t="str">
        <f>IF($A18="-","",IF(SUMIFS(取引履歴!$Q:$Q,取引履歴!$K:$K,集計データ【売却】!$A18,取引履歴!$A:$A,"売却",取引履歴!$L:$L,"&gt;="&amp;DATE(YEAR(MAX(取引履歴!$L:$L)),C$11,1),取引履歴!$L:$L,"&lt;="&amp;EOMONTH(DATE(YEAR(MAX(取引履歴!$L:$L)),C$11,1),0))=0,"",SUMIFS(取引履歴!$Q:$Q,取引履歴!$K:$K,集計データ【売却】!$A18,取引履歴!$A:$A,"売却",取引履歴!$L:$L,"&gt;="&amp;DATE(YEAR(MAX(取引履歴!$L:$L)),C$11,1),取引履歴!$L:$L,"&lt;="&amp;EOMONTH(DATE(YEAR(MAX(取引履歴!$L:$L)),C$11,1),0))))</f>
        <v/>
      </c>
      <c r="D18" s="95" t="str">
        <f>IF($A18="-","",IF(SUMIFS(取引履歴!$Q:$Q,取引履歴!$K:$K,集計データ【売却】!$A18,取引履歴!$A:$A,"売却",取引履歴!$L:$L,"&gt;="&amp;DATE(YEAR(MAX(取引履歴!$L:$L)),D$11,1),取引履歴!$L:$L,"&lt;="&amp;EOMONTH(DATE(YEAR(MAX(取引履歴!$L:$L)),D$11,1),0))=0,"",SUMIFS(取引履歴!$Q:$Q,取引履歴!$K:$K,集計データ【売却】!$A18,取引履歴!$A:$A,"売却",取引履歴!$L:$L,"&gt;="&amp;DATE(YEAR(MAX(取引履歴!$L:$L)),D$11,1),取引履歴!$L:$L,"&lt;="&amp;EOMONTH(DATE(YEAR(MAX(取引履歴!$L:$L)),D$11,1),0))))</f>
        <v/>
      </c>
      <c r="E18" s="95" t="str">
        <f>IF($A18="-","",IF(SUMIFS(取引履歴!$Q:$Q,取引履歴!$K:$K,集計データ【売却】!$A18,取引履歴!$A:$A,"売却",取引履歴!$L:$L,"&gt;="&amp;DATE(YEAR(MAX(取引履歴!$L:$L)),E$11,1),取引履歴!$L:$L,"&lt;="&amp;EOMONTH(DATE(YEAR(MAX(取引履歴!$L:$L)),E$11,1),0))=0,"",SUMIFS(取引履歴!$Q:$Q,取引履歴!$K:$K,集計データ【売却】!$A18,取引履歴!$A:$A,"売却",取引履歴!$L:$L,"&gt;="&amp;DATE(YEAR(MAX(取引履歴!$L:$L)),E$11,1),取引履歴!$L:$L,"&lt;="&amp;EOMONTH(DATE(YEAR(MAX(取引履歴!$L:$L)),E$11,1),0))))</f>
        <v/>
      </c>
      <c r="F18" s="95" t="str">
        <f>IF($A18="-","",IF(SUMIFS(取引履歴!$Q:$Q,取引履歴!$K:$K,集計データ【売却】!$A18,取引履歴!$A:$A,"売却",取引履歴!$L:$L,"&gt;="&amp;DATE(YEAR(MAX(取引履歴!$L:$L)),F$11,1),取引履歴!$L:$L,"&lt;="&amp;EOMONTH(DATE(YEAR(MAX(取引履歴!$L:$L)),F$11,1),0))=0,"",SUMIFS(取引履歴!$Q:$Q,取引履歴!$K:$K,集計データ【売却】!$A18,取引履歴!$A:$A,"売却",取引履歴!$L:$L,"&gt;="&amp;DATE(YEAR(MAX(取引履歴!$L:$L)),F$11,1),取引履歴!$L:$L,"&lt;="&amp;EOMONTH(DATE(YEAR(MAX(取引履歴!$L:$L)),F$11,1),0))))</f>
        <v/>
      </c>
      <c r="G18" s="95" t="str">
        <f>IF($A18="-","",IF(SUMIFS(取引履歴!$Q:$Q,取引履歴!$K:$K,集計データ【売却】!$A18,取引履歴!$A:$A,"売却",取引履歴!$L:$L,"&gt;="&amp;DATE(YEAR(MAX(取引履歴!$L:$L)),G$11,1),取引履歴!$L:$L,"&lt;="&amp;EOMONTH(DATE(YEAR(MAX(取引履歴!$L:$L)),G$11,1),0))=0,"",SUMIFS(取引履歴!$Q:$Q,取引履歴!$K:$K,集計データ【売却】!$A18,取引履歴!$A:$A,"売却",取引履歴!$L:$L,"&gt;="&amp;DATE(YEAR(MAX(取引履歴!$L:$L)),G$11,1),取引履歴!$L:$L,"&lt;="&amp;EOMONTH(DATE(YEAR(MAX(取引履歴!$L:$L)),G$11,1),0))))</f>
        <v/>
      </c>
      <c r="H18" s="95" t="str">
        <f>IF($A18="-","",IF(SUMIFS(取引履歴!$Q:$Q,取引履歴!$K:$K,集計データ【売却】!$A18,取引履歴!$A:$A,"売却",取引履歴!$L:$L,"&gt;="&amp;DATE(YEAR(MAX(取引履歴!$L:$L)),H$11,1),取引履歴!$L:$L,"&lt;="&amp;EOMONTH(DATE(YEAR(MAX(取引履歴!$L:$L)),H$11,1),0))=0,"",SUMIFS(取引履歴!$Q:$Q,取引履歴!$K:$K,集計データ【売却】!$A18,取引履歴!$A:$A,"売却",取引履歴!$L:$L,"&gt;="&amp;DATE(YEAR(MAX(取引履歴!$L:$L)),H$11,1),取引履歴!$L:$L,"&lt;="&amp;EOMONTH(DATE(YEAR(MAX(取引履歴!$L:$L)),H$11,1),0))))</f>
        <v/>
      </c>
      <c r="I18" s="95" t="str">
        <f>IF($A18="-","",IF(SUMIFS(取引履歴!$Q:$Q,取引履歴!$K:$K,集計データ【売却】!$A18,取引履歴!$A:$A,"売却",取引履歴!$L:$L,"&gt;="&amp;DATE(YEAR(MAX(取引履歴!$L:$L)),I$11,1),取引履歴!$L:$L,"&lt;="&amp;EOMONTH(DATE(YEAR(MAX(取引履歴!$L:$L)),I$11,1),0))=0,"",SUMIFS(取引履歴!$Q:$Q,取引履歴!$K:$K,集計データ【売却】!$A18,取引履歴!$A:$A,"売却",取引履歴!$L:$L,"&gt;="&amp;DATE(YEAR(MAX(取引履歴!$L:$L)),I$11,1),取引履歴!$L:$L,"&lt;="&amp;EOMONTH(DATE(YEAR(MAX(取引履歴!$L:$L)),I$11,1),0))))</f>
        <v/>
      </c>
      <c r="J18" s="95" t="str">
        <f>IF($A18="-","",IF(SUMIFS(取引履歴!$Q:$Q,取引履歴!$K:$K,集計データ【売却】!$A18,取引履歴!$A:$A,"売却",取引履歴!$L:$L,"&gt;="&amp;DATE(YEAR(MAX(取引履歴!$L:$L)),J$11,1),取引履歴!$L:$L,"&lt;="&amp;EOMONTH(DATE(YEAR(MAX(取引履歴!$L:$L)),J$11,1),0))=0,"",SUMIFS(取引履歴!$Q:$Q,取引履歴!$K:$K,集計データ【売却】!$A18,取引履歴!$A:$A,"売却",取引履歴!$L:$L,"&gt;="&amp;DATE(YEAR(MAX(取引履歴!$L:$L)),J$11,1),取引履歴!$L:$L,"&lt;="&amp;EOMONTH(DATE(YEAR(MAX(取引履歴!$L:$L)),J$11,1),0))))</f>
        <v/>
      </c>
      <c r="K18" s="95" t="str">
        <f>IF($A18="-","",IF(SUMIFS(取引履歴!$Q:$Q,取引履歴!$K:$K,集計データ【売却】!$A18,取引履歴!$A:$A,"売却",取引履歴!$L:$L,"&gt;="&amp;DATE(YEAR(MAX(取引履歴!$L:$L)),K$11,1),取引履歴!$L:$L,"&lt;="&amp;EOMONTH(DATE(YEAR(MAX(取引履歴!$L:$L)),K$11,1),0))=0,"",SUMIFS(取引履歴!$Q:$Q,取引履歴!$K:$K,集計データ【売却】!$A18,取引履歴!$A:$A,"売却",取引履歴!$L:$L,"&gt;="&amp;DATE(YEAR(MAX(取引履歴!$L:$L)),K$11,1),取引履歴!$L:$L,"&lt;="&amp;EOMONTH(DATE(YEAR(MAX(取引履歴!$L:$L)),K$11,1),0))))</f>
        <v/>
      </c>
      <c r="L18" s="95" t="str">
        <f>IF($A18="-","",IF(SUMIFS(取引履歴!$Q:$Q,取引履歴!$K:$K,集計データ【売却】!$A18,取引履歴!$A:$A,"売却",取引履歴!$L:$L,"&gt;="&amp;DATE(YEAR(MAX(取引履歴!$L:$L)),L$11,1),取引履歴!$L:$L,"&lt;="&amp;EOMONTH(DATE(YEAR(MAX(取引履歴!$L:$L)),L$11,1),0))=0,"",SUMIFS(取引履歴!$Q:$Q,取引履歴!$K:$K,集計データ【売却】!$A18,取引履歴!$A:$A,"売却",取引履歴!$L:$L,"&gt;="&amp;DATE(YEAR(MAX(取引履歴!$L:$L)),L$11,1),取引履歴!$L:$L,"&lt;="&amp;EOMONTH(DATE(YEAR(MAX(取引履歴!$L:$L)),L$11,1),0))))</f>
        <v/>
      </c>
      <c r="M18" s="95" t="str">
        <f>IF($A18="-","",IF(SUMIFS(取引履歴!$Q:$Q,取引履歴!$K:$K,集計データ【売却】!$A18,取引履歴!$A:$A,"売却",取引履歴!$L:$L,"&gt;="&amp;DATE(YEAR(MAX(取引履歴!$L:$L)),M$11,1),取引履歴!$L:$L,"&lt;="&amp;EOMONTH(DATE(YEAR(MAX(取引履歴!$L:$L)),M$11,1),0))=0,"",SUMIFS(取引履歴!$Q:$Q,取引履歴!$K:$K,集計データ【売却】!$A18,取引履歴!$A:$A,"売却",取引履歴!$L:$L,"&gt;="&amp;DATE(YEAR(MAX(取引履歴!$L:$L)),M$11,1),取引履歴!$L:$L,"&lt;="&amp;EOMONTH(DATE(YEAR(MAX(取引履歴!$L:$L)),M$11,1),0))))</f>
        <v/>
      </c>
    </row>
    <row r="19" spans="1:22" x14ac:dyDescent="0.4">
      <c r="A19" s="214"/>
      <c r="B19" s="153" t="str">
        <f>IF($A18="-","",IF(ISERROR((SUMIFS(取引履歴!$M:$M,取引履歴!$A:$A,"売却",取引履歴!$K:$K,集計データ【売却】!$A18,取引履歴!$L:$L,"&gt;="&amp;DATE(YEAR(MAX(取引履歴!$L:$L)),B$11,1),取引履歴!$L:$L,"&lt;="&amp;EOMONTH(DATE(YEAR(MAX(取引履歴!$L:$L)),B$11,1),0))-SUMIFS(取引履歴!$F:$F,取引履歴!$A:$A,"売却",取引履歴!$K:$K,集計データ【売却】!$A18,取引履歴!$L:$L,"&gt;="&amp;DATE(YEAR(MAX(取引履歴!$L:$L)),B$11,1),取引履歴!$L:$L,"&lt;="&amp;EOMONTH(DATE(YEAR(MAX(取引履歴!$L:$L)),B$11,1),0)))/SUMIFS(取引履歴!$F:$F,取引履歴!$A:$A,"売却",取引履歴!$K:$K,集計データ【売却】!$A18,取引履歴!$L:$L,"&gt;="&amp;DATE(YEAR(MAX(取引履歴!$L:$L)),B$11,1),取引履歴!$L:$L,"&lt;="&amp;EOMONTH(DATE(YEAR(MAX(取引履歴!$L:$L)),B$11,1),0))),"",(SUMIFS(取引履歴!$M:$M,取引履歴!$A:$A,"売却",取引履歴!$K:$K,集計データ【売却】!$A18,取引履歴!$L:$L,"&gt;="&amp;DATE(YEAR(MAX(取引履歴!$L:$L)),B$11,1),取引履歴!$L:$L,"&lt;="&amp;EOMONTH(DATE(YEAR(MAX(取引履歴!$L:$L)),B$11,1),0))-SUMIFS(取引履歴!$F:$F,取引履歴!$A:$A,"売却",取引履歴!$K:$K,集計データ【売却】!$A18,取引履歴!$L:$L,"&gt;="&amp;DATE(YEAR(MAX(取引履歴!$L:$L)),B$11,1),取引履歴!$L:$L,"&lt;="&amp;EOMONTH(DATE(YEAR(MAX(取引履歴!$L:$L)),B$11,1),0)))/SUMIFS(取引履歴!$F:$F,取引履歴!$A:$A,"売却",取引履歴!$K:$K,集計データ【売却】!$A18,取引履歴!$L:$L,"&gt;="&amp;DATE(YEAR(MAX(取引履歴!$L:$L)),B$11,1),取引履歴!$L:$L,"&lt;="&amp;EOMONTH(DATE(YEAR(MAX(取引履歴!$L:$L)),B$11,1),0))))</f>
        <v/>
      </c>
      <c r="C19" s="153" t="str">
        <f>IF($A18="-","",IF(ISERROR((SUMIFS(取引履歴!$M:$M,取引履歴!$A:$A,"売却",取引履歴!$K:$K,集計データ【売却】!$A18,取引履歴!$L:$L,"&gt;="&amp;DATE(YEAR(MAX(取引履歴!$L:$L)),C$11,1),取引履歴!$L:$L,"&lt;="&amp;EOMONTH(DATE(YEAR(MAX(取引履歴!$L:$L)),C$11,1),0))-SUMIFS(取引履歴!$F:$F,取引履歴!$A:$A,"売却",取引履歴!$K:$K,集計データ【売却】!$A18,取引履歴!$L:$L,"&gt;="&amp;DATE(YEAR(MAX(取引履歴!$L:$L)),C$11,1),取引履歴!$L:$L,"&lt;="&amp;EOMONTH(DATE(YEAR(MAX(取引履歴!$L:$L)),C$11,1),0)))/SUMIFS(取引履歴!$F:$F,取引履歴!$A:$A,"売却",取引履歴!$K:$K,集計データ【売却】!$A18,取引履歴!$L:$L,"&gt;="&amp;DATE(YEAR(MAX(取引履歴!$L:$L)),C$11,1),取引履歴!$L:$L,"&lt;="&amp;EOMONTH(DATE(YEAR(MAX(取引履歴!$L:$L)),C$11,1),0))),"",(SUMIFS(取引履歴!$M:$M,取引履歴!$A:$A,"売却",取引履歴!$K:$K,集計データ【売却】!$A18,取引履歴!$L:$L,"&gt;="&amp;DATE(YEAR(MAX(取引履歴!$L:$L)),C$11,1),取引履歴!$L:$L,"&lt;="&amp;EOMONTH(DATE(YEAR(MAX(取引履歴!$L:$L)),C$11,1),0))-SUMIFS(取引履歴!$F:$F,取引履歴!$A:$A,"売却",取引履歴!$K:$K,集計データ【売却】!$A18,取引履歴!$L:$L,"&gt;="&amp;DATE(YEAR(MAX(取引履歴!$L:$L)),C$11,1),取引履歴!$L:$L,"&lt;="&amp;EOMONTH(DATE(YEAR(MAX(取引履歴!$L:$L)),C$11,1),0)))/SUMIFS(取引履歴!$F:$F,取引履歴!$A:$A,"売却",取引履歴!$K:$K,集計データ【売却】!$A18,取引履歴!$L:$L,"&gt;="&amp;DATE(YEAR(MAX(取引履歴!$L:$L)),C$11,1),取引履歴!$L:$L,"&lt;="&amp;EOMONTH(DATE(YEAR(MAX(取引履歴!$L:$L)),C$11,1),0))))</f>
        <v/>
      </c>
      <c r="D19" s="153" t="str">
        <f>IF($A18="-","",IF(ISERROR((SUMIFS(取引履歴!$M:$M,取引履歴!$A:$A,"売却",取引履歴!$K:$K,集計データ【売却】!$A18,取引履歴!$L:$L,"&gt;="&amp;DATE(YEAR(MAX(取引履歴!$L:$L)),D$11,1),取引履歴!$L:$L,"&lt;="&amp;EOMONTH(DATE(YEAR(MAX(取引履歴!$L:$L)),D$11,1),0))-SUMIFS(取引履歴!$F:$F,取引履歴!$A:$A,"売却",取引履歴!$K:$K,集計データ【売却】!$A18,取引履歴!$L:$L,"&gt;="&amp;DATE(YEAR(MAX(取引履歴!$L:$L)),D$11,1),取引履歴!$L:$L,"&lt;="&amp;EOMONTH(DATE(YEAR(MAX(取引履歴!$L:$L)),D$11,1),0)))/SUMIFS(取引履歴!$F:$F,取引履歴!$A:$A,"売却",取引履歴!$K:$K,集計データ【売却】!$A18,取引履歴!$L:$L,"&gt;="&amp;DATE(YEAR(MAX(取引履歴!$L:$L)),D$11,1),取引履歴!$L:$L,"&lt;="&amp;EOMONTH(DATE(YEAR(MAX(取引履歴!$L:$L)),D$11,1),0))),"",(SUMIFS(取引履歴!$M:$M,取引履歴!$A:$A,"売却",取引履歴!$K:$K,集計データ【売却】!$A18,取引履歴!$L:$L,"&gt;="&amp;DATE(YEAR(MAX(取引履歴!$L:$L)),D$11,1),取引履歴!$L:$L,"&lt;="&amp;EOMONTH(DATE(YEAR(MAX(取引履歴!$L:$L)),D$11,1),0))-SUMIFS(取引履歴!$F:$F,取引履歴!$A:$A,"売却",取引履歴!$K:$K,集計データ【売却】!$A18,取引履歴!$L:$L,"&gt;="&amp;DATE(YEAR(MAX(取引履歴!$L:$L)),D$11,1),取引履歴!$L:$L,"&lt;="&amp;EOMONTH(DATE(YEAR(MAX(取引履歴!$L:$L)),D$11,1),0)))/SUMIFS(取引履歴!$F:$F,取引履歴!$A:$A,"売却",取引履歴!$K:$K,集計データ【売却】!$A18,取引履歴!$L:$L,"&gt;="&amp;DATE(YEAR(MAX(取引履歴!$L:$L)),D$11,1),取引履歴!$L:$L,"&lt;="&amp;EOMONTH(DATE(YEAR(MAX(取引履歴!$L:$L)),D$11,1),0))))</f>
        <v/>
      </c>
      <c r="E19" s="153" t="str">
        <f>IF($A18="-","",IF(ISERROR((SUMIFS(取引履歴!$M:$M,取引履歴!$A:$A,"売却",取引履歴!$K:$K,集計データ【売却】!$A18,取引履歴!$L:$L,"&gt;="&amp;DATE(YEAR(MAX(取引履歴!$L:$L)),E$11,1),取引履歴!$L:$L,"&lt;="&amp;EOMONTH(DATE(YEAR(MAX(取引履歴!$L:$L)),E$11,1),0))-SUMIFS(取引履歴!$F:$F,取引履歴!$A:$A,"売却",取引履歴!$K:$K,集計データ【売却】!$A18,取引履歴!$L:$L,"&gt;="&amp;DATE(YEAR(MAX(取引履歴!$L:$L)),E$11,1),取引履歴!$L:$L,"&lt;="&amp;EOMONTH(DATE(YEAR(MAX(取引履歴!$L:$L)),E$11,1),0)))/SUMIFS(取引履歴!$F:$F,取引履歴!$A:$A,"売却",取引履歴!$K:$K,集計データ【売却】!$A18,取引履歴!$L:$L,"&gt;="&amp;DATE(YEAR(MAX(取引履歴!$L:$L)),E$11,1),取引履歴!$L:$L,"&lt;="&amp;EOMONTH(DATE(YEAR(MAX(取引履歴!$L:$L)),E$11,1),0))),"",(SUMIFS(取引履歴!$M:$M,取引履歴!$A:$A,"売却",取引履歴!$K:$K,集計データ【売却】!$A18,取引履歴!$L:$L,"&gt;="&amp;DATE(YEAR(MAX(取引履歴!$L:$L)),E$11,1),取引履歴!$L:$L,"&lt;="&amp;EOMONTH(DATE(YEAR(MAX(取引履歴!$L:$L)),E$11,1),0))-SUMIFS(取引履歴!$F:$F,取引履歴!$A:$A,"売却",取引履歴!$K:$K,集計データ【売却】!$A18,取引履歴!$L:$L,"&gt;="&amp;DATE(YEAR(MAX(取引履歴!$L:$L)),E$11,1),取引履歴!$L:$L,"&lt;="&amp;EOMONTH(DATE(YEAR(MAX(取引履歴!$L:$L)),E$11,1),0)))/SUMIFS(取引履歴!$F:$F,取引履歴!$A:$A,"売却",取引履歴!$K:$K,集計データ【売却】!$A18,取引履歴!$L:$L,"&gt;="&amp;DATE(YEAR(MAX(取引履歴!$L:$L)),E$11,1),取引履歴!$L:$L,"&lt;="&amp;EOMONTH(DATE(YEAR(MAX(取引履歴!$L:$L)),E$11,1),0))))</f>
        <v/>
      </c>
      <c r="F19" s="153" t="str">
        <f>IF($A18="-","",IF(ISERROR((SUMIFS(取引履歴!$M:$M,取引履歴!$A:$A,"売却",取引履歴!$K:$K,集計データ【売却】!$A18,取引履歴!$L:$L,"&gt;="&amp;DATE(YEAR(MAX(取引履歴!$L:$L)),F$11,1),取引履歴!$L:$L,"&lt;="&amp;EOMONTH(DATE(YEAR(MAX(取引履歴!$L:$L)),F$11,1),0))-SUMIFS(取引履歴!$F:$F,取引履歴!$A:$A,"売却",取引履歴!$K:$K,集計データ【売却】!$A18,取引履歴!$L:$L,"&gt;="&amp;DATE(YEAR(MAX(取引履歴!$L:$L)),F$11,1),取引履歴!$L:$L,"&lt;="&amp;EOMONTH(DATE(YEAR(MAX(取引履歴!$L:$L)),F$11,1),0)))/SUMIFS(取引履歴!$F:$F,取引履歴!$A:$A,"売却",取引履歴!$K:$K,集計データ【売却】!$A18,取引履歴!$L:$L,"&gt;="&amp;DATE(YEAR(MAX(取引履歴!$L:$L)),F$11,1),取引履歴!$L:$L,"&lt;="&amp;EOMONTH(DATE(YEAR(MAX(取引履歴!$L:$L)),F$11,1),0))),"",(SUMIFS(取引履歴!$M:$M,取引履歴!$A:$A,"売却",取引履歴!$K:$K,集計データ【売却】!$A18,取引履歴!$L:$L,"&gt;="&amp;DATE(YEAR(MAX(取引履歴!$L:$L)),F$11,1),取引履歴!$L:$L,"&lt;="&amp;EOMONTH(DATE(YEAR(MAX(取引履歴!$L:$L)),F$11,1),0))-SUMIFS(取引履歴!$F:$F,取引履歴!$A:$A,"売却",取引履歴!$K:$K,集計データ【売却】!$A18,取引履歴!$L:$L,"&gt;="&amp;DATE(YEAR(MAX(取引履歴!$L:$L)),F$11,1),取引履歴!$L:$L,"&lt;="&amp;EOMONTH(DATE(YEAR(MAX(取引履歴!$L:$L)),F$11,1),0)))/SUMIFS(取引履歴!$F:$F,取引履歴!$A:$A,"売却",取引履歴!$K:$K,集計データ【売却】!$A18,取引履歴!$L:$L,"&gt;="&amp;DATE(YEAR(MAX(取引履歴!$L:$L)),F$11,1),取引履歴!$L:$L,"&lt;="&amp;EOMONTH(DATE(YEAR(MAX(取引履歴!$L:$L)),F$11,1),0))))</f>
        <v/>
      </c>
      <c r="G19" s="153" t="str">
        <f>IF($A18="-","",IF(ISERROR((SUMIFS(取引履歴!$M:$M,取引履歴!$A:$A,"売却",取引履歴!$K:$K,集計データ【売却】!$A18,取引履歴!$L:$L,"&gt;="&amp;DATE(YEAR(MAX(取引履歴!$L:$L)),G$11,1),取引履歴!$L:$L,"&lt;="&amp;EOMONTH(DATE(YEAR(MAX(取引履歴!$L:$L)),G$11,1),0))-SUMIFS(取引履歴!$F:$F,取引履歴!$A:$A,"売却",取引履歴!$K:$K,集計データ【売却】!$A18,取引履歴!$L:$L,"&gt;="&amp;DATE(YEAR(MAX(取引履歴!$L:$L)),G$11,1),取引履歴!$L:$L,"&lt;="&amp;EOMONTH(DATE(YEAR(MAX(取引履歴!$L:$L)),G$11,1),0)))/SUMIFS(取引履歴!$F:$F,取引履歴!$A:$A,"売却",取引履歴!$K:$K,集計データ【売却】!$A18,取引履歴!$L:$L,"&gt;="&amp;DATE(YEAR(MAX(取引履歴!$L:$L)),G$11,1),取引履歴!$L:$L,"&lt;="&amp;EOMONTH(DATE(YEAR(MAX(取引履歴!$L:$L)),G$11,1),0))),"",(SUMIFS(取引履歴!$M:$M,取引履歴!$A:$A,"売却",取引履歴!$K:$K,集計データ【売却】!$A18,取引履歴!$L:$L,"&gt;="&amp;DATE(YEAR(MAX(取引履歴!$L:$L)),G$11,1),取引履歴!$L:$L,"&lt;="&amp;EOMONTH(DATE(YEAR(MAX(取引履歴!$L:$L)),G$11,1),0))-SUMIFS(取引履歴!$F:$F,取引履歴!$A:$A,"売却",取引履歴!$K:$K,集計データ【売却】!$A18,取引履歴!$L:$L,"&gt;="&amp;DATE(YEAR(MAX(取引履歴!$L:$L)),G$11,1),取引履歴!$L:$L,"&lt;="&amp;EOMONTH(DATE(YEAR(MAX(取引履歴!$L:$L)),G$11,1),0)))/SUMIFS(取引履歴!$F:$F,取引履歴!$A:$A,"売却",取引履歴!$K:$K,集計データ【売却】!$A18,取引履歴!$L:$L,"&gt;="&amp;DATE(YEAR(MAX(取引履歴!$L:$L)),G$11,1),取引履歴!$L:$L,"&lt;="&amp;EOMONTH(DATE(YEAR(MAX(取引履歴!$L:$L)),G$11,1),0))))</f>
        <v/>
      </c>
      <c r="H19" s="153" t="str">
        <f>IF($A18="-","",IF(ISERROR((SUMIFS(取引履歴!$M:$M,取引履歴!$A:$A,"売却",取引履歴!$K:$K,集計データ【売却】!$A18,取引履歴!$L:$L,"&gt;="&amp;DATE(YEAR(MAX(取引履歴!$L:$L)),H$11,1),取引履歴!$L:$L,"&lt;="&amp;EOMONTH(DATE(YEAR(MAX(取引履歴!$L:$L)),H$11,1),0))-SUMIFS(取引履歴!$F:$F,取引履歴!$A:$A,"売却",取引履歴!$K:$K,集計データ【売却】!$A18,取引履歴!$L:$L,"&gt;="&amp;DATE(YEAR(MAX(取引履歴!$L:$L)),H$11,1),取引履歴!$L:$L,"&lt;="&amp;EOMONTH(DATE(YEAR(MAX(取引履歴!$L:$L)),H$11,1),0)))/SUMIFS(取引履歴!$F:$F,取引履歴!$A:$A,"売却",取引履歴!$K:$K,集計データ【売却】!$A18,取引履歴!$L:$L,"&gt;="&amp;DATE(YEAR(MAX(取引履歴!$L:$L)),H$11,1),取引履歴!$L:$L,"&lt;="&amp;EOMONTH(DATE(YEAR(MAX(取引履歴!$L:$L)),H$11,1),0))),"",(SUMIFS(取引履歴!$M:$M,取引履歴!$A:$A,"売却",取引履歴!$K:$K,集計データ【売却】!$A18,取引履歴!$L:$L,"&gt;="&amp;DATE(YEAR(MAX(取引履歴!$L:$L)),H$11,1),取引履歴!$L:$L,"&lt;="&amp;EOMONTH(DATE(YEAR(MAX(取引履歴!$L:$L)),H$11,1),0))-SUMIFS(取引履歴!$F:$F,取引履歴!$A:$A,"売却",取引履歴!$K:$K,集計データ【売却】!$A18,取引履歴!$L:$L,"&gt;="&amp;DATE(YEAR(MAX(取引履歴!$L:$L)),H$11,1),取引履歴!$L:$L,"&lt;="&amp;EOMONTH(DATE(YEAR(MAX(取引履歴!$L:$L)),H$11,1),0)))/SUMIFS(取引履歴!$F:$F,取引履歴!$A:$A,"売却",取引履歴!$K:$K,集計データ【売却】!$A18,取引履歴!$L:$L,"&gt;="&amp;DATE(YEAR(MAX(取引履歴!$L:$L)),H$11,1),取引履歴!$L:$L,"&lt;="&amp;EOMONTH(DATE(YEAR(MAX(取引履歴!$L:$L)),H$11,1),0))))</f>
        <v/>
      </c>
      <c r="I19" s="153" t="str">
        <f>IF($A18="-","",IF(ISERROR((SUMIFS(取引履歴!$M:$M,取引履歴!$A:$A,"売却",取引履歴!$K:$K,集計データ【売却】!$A18,取引履歴!$L:$L,"&gt;="&amp;DATE(YEAR(MAX(取引履歴!$L:$L)),I$11,1),取引履歴!$L:$L,"&lt;="&amp;EOMONTH(DATE(YEAR(MAX(取引履歴!$L:$L)),I$11,1),0))-SUMIFS(取引履歴!$F:$F,取引履歴!$A:$A,"売却",取引履歴!$K:$K,集計データ【売却】!$A18,取引履歴!$L:$L,"&gt;="&amp;DATE(YEAR(MAX(取引履歴!$L:$L)),I$11,1),取引履歴!$L:$L,"&lt;="&amp;EOMONTH(DATE(YEAR(MAX(取引履歴!$L:$L)),I$11,1),0)))/SUMIFS(取引履歴!$F:$F,取引履歴!$A:$A,"売却",取引履歴!$K:$K,集計データ【売却】!$A18,取引履歴!$L:$L,"&gt;="&amp;DATE(YEAR(MAX(取引履歴!$L:$L)),I$11,1),取引履歴!$L:$L,"&lt;="&amp;EOMONTH(DATE(YEAR(MAX(取引履歴!$L:$L)),I$11,1),0))),"",(SUMIFS(取引履歴!$M:$M,取引履歴!$A:$A,"売却",取引履歴!$K:$K,集計データ【売却】!$A18,取引履歴!$L:$L,"&gt;="&amp;DATE(YEAR(MAX(取引履歴!$L:$L)),I$11,1),取引履歴!$L:$L,"&lt;="&amp;EOMONTH(DATE(YEAR(MAX(取引履歴!$L:$L)),I$11,1),0))-SUMIFS(取引履歴!$F:$F,取引履歴!$A:$A,"売却",取引履歴!$K:$K,集計データ【売却】!$A18,取引履歴!$L:$L,"&gt;="&amp;DATE(YEAR(MAX(取引履歴!$L:$L)),I$11,1),取引履歴!$L:$L,"&lt;="&amp;EOMONTH(DATE(YEAR(MAX(取引履歴!$L:$L)),I$11,1),0)))/SUMIFS(取引履歴!$F:$F,取引履歴!$A:$A,"売却",取引履歴!$K:$K,集計データ【売却】!$A18,取引履歴!$L:$L,"&gt;="&amp;DATE(YEAR(MAX(取引履歴!$L:$L)),I$11,1),取引履歴!$L:$L,"&lt;="&amp;EOMONTH(DATE(YEAR(MAX(取引履歴!$L:$L)),I$11,1),0))))</f>
        <v/>
      </c>
      <c r="J19" s="153" t="str">
        <f>IF($A18="-","",IF(ISERROR((SUMIFS(取引履歴!$M:$M,取引履歴!$A:$A,"売却",取引履歴!$K:$K,集計データ【売却】!$A18,取引履歴!$L:$L,"&gt;="&amp;DATE(YEAR(MAX(取引履歴!$L:$L)),J$11,1),取引履歴!$L:$L,"&lt;="&amp;EOMONTH(DATE(YEAR(MAX(取引履歴!$L:$L)),J$11,1),0))-SUMIFS(取引履歴!$F:$F,取引履歴!$A:$A,"売却",取引履歴!$K:$K,集計データ【売却】!$A18,取引履歴!$L:$L,"&gt;="&amp;DATE(YEAR(MAX(取引履歴!$L:$L)),J$11,1),取引履歴!$L:$L,"&lt;="&amp;EOMONTH(DATE(YEAR(MAX(取引履歴!$L:$L)),J$11,1),0)))/SUMIFS(取引履歴!$F:$F,取引履歴!$A:$A,"売却",取引履歴!$K:$K,集計データ【売却】!$A18,取引履歴!$L:$L,"&gt;="&amp;DATE(YEAR(MAX(取引履歴!$L:$L)),J$11,1),取引履歴!$L:$L,"&lt;="&amp;EOMONTH(DATE(YEAR(MAX(取引履歴!$L:$L)),J$11,1),0))),"",(SUMIFS(取引履歴!$M:$M,取引履歴!$A:$A,"売却",取引履歴!$K:$K,集計データ【売却】!$A18,取引履歴!$L:$L,"&gt;="&amp;DATE(YEAR(MAX(取引履歴!$L:$L)),J$11,1),取引履歴!$L:$L,"&lt;="&amp;EOMONTH(DATE(YEAR(MAX(取引履歴!$L:$L)),J$11,1),0))-SUMIFS(取引履歴!$F:$F,取引履歴!$A:$A,"売却",取引履歴!$K:$K,集計データ【売却】!$A18,取引履歴!$L:$L,"&gt;="&amp;DATE(YEAR(MAX(取引履歴!$L:$L)),J$11,1),取引履歴!$L:$L,"&lt;="&amp;EOMONTH(DATE(YEAR(MAX(取引履歴!$L:$L)),J$11,1),0)))/SUMIFS(取引履歴!$F:$F,取引履歴!$A:$A,"売却",取引履歴!$K:$K,集計データ【売却】!$A18,取引履歴!$L:$L,"&gt;="&amp;DATE(YEAR(MAX(取引履歴!$L:$L)),J$11,1),取引履歴!$L:$L,"&lt;="&amp;EOMONTH(DATE(YEAR(MAX(取引履歴!$L:$L)),J$11,1),0))))</f>
        <v/>
      </c>
      <c r="K19" s="153" t="str">
        <f>IF($A18="-","",IF(ISERROR((SUMIFS(取引履歴!$M:$M,取引履歴!$A:$A,"売却",取引履歴!$K:$K,集計データ【売却】!$A18,取引履歴!$L:$L,"&gt;="&amp;DATE(YEAR(MAX(取引履歴!$L:$L)),K$11,1),取引履歴!$L:$L,"&lt;="&amp;EOMONTH(DATE(YEAR(MAX(取引履歴!$L:$L)),K$11,1),0))-SUMIFS(取引履歴!$F:$F,取引履歴!$A:$A,"売却",取引履歴!$K:$K,集計データ【売却】!$A18,取引履歴!$L:$L,"&gt;="&amp;DATE(YEAR(MAX(取引履歴!$L:$L)),K$11,1),取引履歴!$L:$L,"&lt;="&amp;EOMONTH(DATE(YEAR(MAX(取引履歴!$L:$L)),K$11,1),0)))/SUMIFS(取引履歴!$F:$F,取引履歴!$A:$A,"売却",取引履歴!$K:$K,集計データ【売却】!$A18,取引履歴!$L:$L,"&gt;="&amp;DATE(YEAR(MAX(取引履歴!$L:$L)),K$11,1),取引履歴!$L:$L,"&lt;="&amp;EOMONTH(DATE(YEAR(MAX(取引履歴!$L:$L)),K$11,1),0))),"",(SUMIFS(取引履歴!$M:$M,取引履歴!$A:$A,"売却",取引履歴!$K:$K,集計データ【売却】!$A18,取引履歴!$L:$L,"&gt;="&amp;DATE(YEAR(MAX(取引履歴!$L:$L)),K$11,1),取引履歴!$L:$L,"&lt;="&amp;EOMONTH(DATE(YEAR(MAX(取引履歴!$L:$L)),K$11,1),0))-SUMIFS(取引履歴!$F:$F,取引履歴!$A:$A,"売却",取引履歴!$K:$K,集計データ【売却】!$A18,取引履歴!$L:$L,"&gt;="&amp;DATE(YEAR(MAX(取引履歴!$L:$L)),K$11,1),取引履歴!$L:$L,"&lt;="&amp;EOMONTH(DATE(YEAR(MAX(取引履歴!$L:$L)),K$11,1),0)))/SUMIFS(取引履歴!$F:$F,取引履歴!$A:$A,"売却",取引履歴!$K:$K,集計データ【売却】!$A18,取引履歴!$L:$L,"&gt;="&amp;DATE(YEAR(MAX(取引履歴!$L:$L)),K$11,1),取引履歴!$L:$L,"&lt;="&amp;EOMONTH(DATE(YEAR(MAX(取引履歴!$L:$L)),K$11,1),0))))</f>
        <v/>
      </c>
      <c r="L19" s="153" t="str">
        <f>IF($A18="-","",IF(ISERROR((SUMIFS(取引履歴!$M:$M,取引履歴!$A:$A,"売却",取引履歴!$K:$K,集計データ【売却】!$A18,取引履歴!$L:$L,"&gt;="&amp;DATE(YEAR(MAX(取引履歴!$L:$L)),L$11,1),取引履歴!$L:$L,"&lt;="&amp;EOMONTH(DATE(YEAR(MAX(取引履歴!$L:$L)),L$11,1),0))-SUMIFS(取引履歴!$F:$F,取引履歴!$A:$A,"売却",取引履歴!$K:$K,集計データ【売却】!$A18,取引履歴!$L:$L,"&gt;="&amp;DATE(YEAR(MAX(取引履歴!$L:$L)),L$11,1),取引履歴!$L:$L,"&lt;="&amp;EOMONTH(DATE(YEAR(MAX(取引履歴!$L:$L)),L$11,1),0)))/SUMIFS(取引履歴!$F:$F,取引履歴!$A:$A,"売却",取引履歴!$K:$K,集計データ【売却】!$A18,取引履歴!$L:$L,"&gt;="&amp;DATE(YEAR(MAX(取引履歴!$L:$L)),L$11,1),取引履歴!$L:$L,"&lt;="&amp;EOMONTH(DATE(YEAR(MAX(取引履歴!$L:$L)),L$11,1),0))),"",(SUMIFS(取引履歴!$M:$M,取引履歴!$A:$A,"売却",取引履歴!$K:$K,集計データ【売却】!$A18,取引履歴!$L:$L,"&gt;="&amp;DATE(YEAR(MAX(取引履歴!$L:$L)),L$11,1),取引履歴!$L:$L,"&lt;="&amp;EOMONTH(DATE(YEAR(MAX(取引履歴!$L:$L)),L$11,1),0))-SUMIFS(取引履歴!$F:$F,取引履歴!$A:$A,"売却",取引履歴!$K:$K,集計データ【売却】!$A18,取引履歴!$L:$L,"&gt;="&amp;DATE(YEAR(MAX(取引履歴!$L:$L)),L$11,1),取引履歴!$L:$L,"&lt;="&amp;EOMONTH(DATE(YEAR(MAX(取引履歴!$L:$L)),L$11,1),0)))/SUMIFS(取引履歴!$F:$F,取引履歴!$A:$A,"売却",取引履歴!$K:$K,集計データ【売却】!$A18,取引履歴!$L:$L,"&gt;="&amp;DATE(YEAR(MAX(取引履歴!$L:$L)),L$11,1),取引履歴!$L:$L,"&lt;="&amp;EOMONTH(DATE(YEAR(MAX(取引履歴!$L:$L)),L$11,1),0))))</f>
        <v/>
      </c>
      <c r="M19" s="153" t="str">
        <f>IF($A18="-","",IF(ISERROR((SUMIFS(取引履歴!$M:$M,取引履歴!$A:$A,"売却",取引履歴!$K:$K,集計データ【売却】!$A18,取引履歴!$L:$L,"&gt;="&amp;DATE(YEAR(MAX(取引履歴!$L:$L)),M$11,1),取引履歴!$L:$L,"&lt;="&amp;EOMONTH(DATE(YEAR(MAX(取引履歴!$L:$L)),M$11,1),0))-SUMIFS(取引履歴!$F:$F,取引履歴!$A:$A,"売却",取引履歴!$K:$K,集計データ【売却】!$A18,取引履歴!$L:$L,"&gt;="&amp;DATE(YEAR(MAX(取引履歴!$L:$L)),M$11,1),取引履歴!$L:$L,"&lt;="&amp;EOMONTH(DATE(YEAR(MAX(取引履歴!$L:$L)),M$11,1),0)))/SUMIFS(取引履歴!$F:$F,取引履歴!$A:$A,"売却",取引履歴!$K:$K,集計データ【売却】!$A18,取引履歴!$L:$L,"&gt;="&amp;DATE(YEAR(MAX(取引履歴!$L:$L)),M$11,1),取引履歴!$L:$L,"&lt;="&amp;EOMONTH(DATE(YEAR(MAX(取引履歴!$L:$L)),M$11,1),0))),"",(SUMIFS(取引履歴!$M:$M,取引履歴!$A:$A,"売却",取引履歴!$K:$K,集計データ【売却】!$A18,取引履歴!$L:$L,"&gt;="&amp;DATE(YEAR(MAX(取引履歴!$L:$L)),M$11,1),取引履歴!$L:$L,"&lt;="&amp;EOMONTH(DATE(YEAR(MAX(取引履歴!$L:$L)),M$11,1),0))-SUMIFS(取引履歴!$F:$F,取引履歴!$A:$A,"売却",取引履歴!$K:$K,集計データ【売却】!$A18,取引履歴!$L:$L,"&gt;="&amp;DATE(YEAR(MAX(取引履歴!$L:$L)),M$11,1),取引履歴!$L:$L,"&lt;="&amp;EOMONTH(DATE(YEAR(MAX(取引履歴!$L:$L)),M$11,1),0)))/SUMIFS(取引履歴!$F:$F,取引履歴!$A:$A,"売却",取引履歴!$K:$K,集計データ【売却】!$A18,取引履歴!$L:$L,"&gt;="&amp;DATE(YEAR(MAX(取引履歴!$L:$L)),M$11,1),取引履歴!$L:$L,"&lt;="&amp;EOMONTH(DATE(YEAR(MAX(取引履歴!$L:$L)),M$11,1),0))))</f>
        <v/>
      </c>
    </row>
    <row r="20" spans="1:22" x14ac:dyDescent="0.4">
      <c r="A20" s="213" t="str">
        <f>初期設定!$B$11</f>
        <v>5人目</v>
      </c>
      <c r="B20" s="95" t="str">
        <f>IF($A20="-","",IF(SUMIFS(取引履歴!$Q:$Q,取引履歴!$K:$K,集計データ【売却】!$A20,取引履歴!$A:$A,"売却",取引履歴!$L:$L,"&gt;="&amp;DATE(YEAR(MAX(取引履歴!$L:$L)),B$11,1),取引履歴!$L:$L,"&lt;="&amp;EOMONTH(DATE(YEAR(MAX(取引履歴!$L:$L)),B$11,1),0))=0,"",SUMIFS(取引履歴!$Q:$Q,取引履歴!$K:$K,集計データ【売却】!$A20,取引履歴!$A:$A,"売却",取引履歴!$L:$L,"&gt;="&amp;DATE(YEAR(MAX(取引履歴!$L:$L)),B$11,1),取引履歴!$L:$L,"&lt;="&amp;EOMONTH(DATE(YEAR(MAX(取引履歴!$L:$L)),B$11,1),0))))</f>
        <v/>
      </c>
      <c r="C20" s="95" t="str">
        <f>IF($A20="-","",IF(SUMIFS(取引履歴!$Q:$Q,取引履歴!$K:$K,集計データ【売却】!$A20,取引履歴!$A:$A,"売却",取引履歴!$L:$L,"&gt;="&amp;DATE(YEAR(MAX(取引履歴!$L:$L)),C$11,1),取引履歴!$L:$L,"&lt;="&amp;EOMONTH(DATE(YEAR(MAX(取引履歴!$L:$L)),C$11,1),0))=0,"",SUMIFS(取引履歴!$Q:$Q,取引履歴!$K:$K,集計データ【売却】!$A20,取引履歴!$A:$A,"売却",取引履歴!$L:$L,"&gt;="&amp;DATE(YEAR(MAX(取引履歴!$L:$L)),C$11,1),取引履歴!$L:$L,"&lt;="&amp;EOMONTH(DATE(YEAR(MAX(取引履歴!$L:$L)),C$11,1),0))))</f>
        <v/>
      </c>
      <c r="D20" s="95" t="str">
        <f>IF($A20="-","",IF(SUMIFS(取引履歴!$Q:$Q,取引履歴!$K:$K,集計データ【売却】!$A20,取引履歴!$A:$A,"売却",取引履歴!$L:$L,"&gt;="&amp;DATE(YEAR(MAX(取引履歴!$L:$L)),D$11,1),取引履歴!$L:$L,"&lt;="&amp;EOMONTH(DATE(YEAR(MAX(取引履歴!$L:$L)),D$11,1),0))=0,"",SUMIFS(取引履歴!$Q:$Q,取引履歴!$K:$K,集計データ【売却】!$A20,取引履歴!$A:$A,"売却",取引履歴!$L:$L,"&gt;="&amp;DATE(YEAR(MAX(取引履歴!$L:$L)),D$11,1),取引履歴!$L:$L,"&lt;="&amp;EOMONTH(DATE(YEAR(MAX(取引履歴!$L:$L)),D$11,1),0))))</f>
        <v/>
      </c>
      <c r="E20" s="95" t="str">
        <f>IF($A20="-","",IF(SUMIFS(取引履歴!$Q:$Q,取引履歴!$K:$K,集計データ【売却】!$A20,取引履歴!$A:$A,"売却",取引履歴!$L:$L,"&gt;="&amp;DATE(YEAR(MAX(取引履歴!$L:$L)),E$11,1),取引履歴!$L:$L,"&lt;="&amp;EOMONTH(DATE(YEAR(MAX(取引履歴!$L:$L)),E$11,1),0))=0,"",SUMIFS(取引履歴!$Q:$Q,取引履歴!$K:$K,集計データ【売却】!$A20,取引履歴!$A:$A,"売却",取引履歴!$L:$L,"&gt;="&amp;DATE(YEAR(MAX(取引履歴!$L:$L)),E$11,1),取引履歴!$L:$L,"&lt;="&amp;EOMONTH(DATE(YEAR(MAX(取引履歴!$L:$L)),E$11,1),0))))</f>
        <v/>
      </c>
      <c r="F20" s="95" t="str">
        <f>IF($A20="-","",IF(SUMIFS(取引履歴!$Q:$Q,取引履歴!$K:$K,集計データ【売却】!$A20,取引履歴!$A:$A,"売却",取引履歴!$L:$L,"&gt;="&amp;DATE(YEAR(MAX(取引履歴!$L:$L)),F$11,1),取引履歴!$L:$L,"&lt;="&amp;EOMONTH(DATE(YEAR(MAX(取引履歴!$L:$L)),F$11,1),0))=0,"",SUMIFS(取引履歴!$Q:$Q,取引履歴!$K:$K,集計データ【売却】!$A20,取引履歴!$A:$A,"売却",取引履歴!$L:$L,"&gt;="&amp;DATE(YEAR(MAX(取引履歴!$L:$L)),F$11,1),取引履歴!$L:$L,"&lt;="&amp;EOMONTH(DATE(YEAR(MAX(取引履歴!$L:$L)),F$11,1),0))))</f>
        <v/>
      </c>
      <c r="G20" s="95" t="str">
        <f>IF($A20="-","",IF(SUMIFS(取引履歴!$Q:$Q,取引履歴!$K:$K,集計データ【売却】!$A20,取引履歴!$A:$A,"売却",取引履歴!$L:$L,"&gt;="&amp;DATE(YEAR(MAX(取引履歴!$L:$L)),G$11,1),取引履歴!$L:$L,"&lt;="&amp;EOMONTH(DATE(YEAR(MAX(取引履歴!$L:$L)),G$11,1),0))=0,"",SUMIFS(取引履歴!$Q:$Q,取引履歴!$K:$K,集計データ【売却】!$A20,取引履歴!$A:$A,"売却",取引履歴!$L:$L,"&gt;="&amp;DATE(YEAR(MAX(取引履歴!$L:$L)),G$11,1),取引履歴!$L:$L,"&lt;="&amp;EOMONTH(DATE(YEAR(MAX(取引履歴!$L:$L)),G$11,1),0))))</f>
        <v/>
      </c>
      <c r="H20" s="95" t="str">
        <f>IF($A20="-","",IF(SUMIFS(取引履歴!$Q:$Q,取引履歴!$K:$K,集計データ【売却】!$A20,取引履歴!$A:$A,"売却",取引履歴!$L:$L,"&gt;="&amp;DATE(YEAR(MAX(取引履歴!$L:$L)),H$11,1),取引履歴!$L:$L,"&lt;="&amp;EOMONTH(DATE(YEAR(MAX(取引履歴!$L:$L)),H$11,1),0))=0,"",SUMIFS(取引履歴!$Q:$Q,取引履歴!$K:$K,集計データ【売却】!$A20,取引履歴!$A:$A,"売却",取引履歴!$L:$L,"&gt;="&amp;DATE(YEAR(MAX(取引履歴!$L:$L)),H$11,1),取引履歴!$L:$L,"&lt;="&amp;EOMONTH(DATE(YEAR(MAX(取引履歴!$L:$L)),H$11,1),0))))</f>
        <v/>
      </c>
      <c r="I20" s="95" t="str">
        <f>IF($A20="-","",IF(SUMIFS(取引履歴!$Q:$Q,取引履歴!$K:$K,集計データ【売却】!$A20,取引履歴!$A:$A,"売却",取引履歴!$L:$L,"&gt;="&amp;DATE(YEAR(MAX(取引履歴!$L:$L)),I$11,1),取引履歴!$L:$L,"&lt;="&amp;EOMONTH(DATE(YEAR(MAX(取引履歴!$L:$L)),I$11,1),0))=0,"",SUMIFS(取引履歴!$Q:$Q,取引履歴!$K:$K,集計データ【売却】!$A20,取引履歴!$A:$A,"売却",取引履歴!$L:$L,"&gt;="&amp;DATE(YEAR(MAX(取引履歴!$L:$L)),I$11,1),取引履歴!$L:$L,"&lt;="&amp;EOMONTH(DATE(YEAR(MAX(取引履歴!$L:$L)),I$11,1),0))))</f>
        <v/>
      </c>
      <c r="J20" s="95" t="str">
        <f>IF($A20="-","",IF(SUMIFS(取引履歴!$Q:$Q,取引履歴!$K:$K,集計データ【売却】!$A20,取引履歴!$A:$A,"売却",取引履歴!$L:$L,"&gt;="&amp;DATE(YEAR(MAX(取引履歴!$L:$L)),J$11,1),取引履歴!$L:$L,"&lt;="&amp;EOMONTH(DATE(YEAR(MAX(取引履歴!$L:$L)),J$11,1),0))=0,"",SUMIFS(取引履歴!$Q:$Q,取引履歴!$K:$K,集計データ【売却】!$A20,取引履歴!$A:$A,"売却",取引履歴!$L:$L,"&gt;="&amp;DATE(YEAR(MAX(取引履歴!$L:$L)),J$11,1),取引履歴!$L:$L,"&lt;="&amp;EOMONTH(DATE(YEAR(MAX(取引履歴!$L:$L)),J$11,1),0))))</f>
        <v/>
      </c>
      <c r="K20" s="95" t="str">
        <f>IF($A20="-","",IF(SUMIFS(取引履歴!$Q:$Q,取引履歴!$K:$K,集計データ【売却】!$A20,取引履歴!$A:$A,"売却",取引履歴!$L:$L,"&gt;="&amp;DATE(YEAR(MAX(取引履歴!$L:$L)),K$11,1),取引履歴!$L:$L,"&lt;="&amp;EOMONTH(DATE(YEAR(MAX(取引履歴!$L:$L)),K$11,1),0))=0,"",SUMIFS(取引履歴!$Q:$Q,取引履歴!$K:$K,集計データ【売却】!$A20,取引履歴!$A:$A,"売却",取引履歴!$L:$L,"&gt;="&amp;DATE(YEAR(MAX(取引履歴!$L:$L)),K$11,1),取引履歴!$L:$L,"&lt;="&amp;EOMONTH(DATE(YEAR(MAX(取引履歴!$L:$L)),K$11,1),0))))</f>
        <v/>
      </c>
      <c r="L20" s="95" t="str">
        <f>IF($A20="-","",IF(SUMIFS(取引履歴!$Q:$Q,取引履歴!$K:$K,集計データ【売却】!$A20,取引履歴!$A:$A,"売却",取引履歴!$L:$L,"&gt;="&amp;DATE(YEAR(MAX(取引履歴!$L:$L)),L$11,1),取引履歴!$L:$L,"&lt;="&amp;EOMONTH(DATE(YEAR(MAX(取引履歴!$L:$L)),L$11,1),0))=0,"",SUMIFS(取引履歴!$Q:$Q,取引履歴!$K:$K,集計データ【売却】!$A20,取引履歴!$A:$A,"売却",取引履歴!$L:$L,"&gt;="&amp;DATE(YEAR(MAX(取引履歴!$L:$L)),L$11,1),取引履歴!$L:$L,"&lt;="&amp;EOMONTH(DATE(YEAR(MAX(取引履歴!$L:$L)),L$11,1),0))))</f>
        <v/>
      </c>
      <c r="M20" s="95" t="str">
        <f>IF($A20="-","",IF(SUMIFS(取引履歴!$Q:$Q,取引履歴!$K:$K,集計データ【売却】!$A20,取引履歴!$A:$A,"売却",取引履歴!$L:$L,"&gt;="&amp;DATE(YEAR(MAX(取引履歴!$L:$L)),M$11,1),取引履歴!$L:$L,"&lt;="&amp;EOMONTH(DATE(YEAR(MAX(取引履歴!$L:$L)),M$11,1),0))=0,"",SUMIFS(取引履歴!$Q:$Q,取引履歴!$K:$K,集計データ【売却】!$A20,取引履歴!$A:$A,"売却",取引履歴!$L:$L,"&gt;="&amp;DATE(YEAR(MAX(取引履歴!$L:$L)),M$11,1),取引履歴!$L:$L,"&lt;="&amp;EOMONTH(DATE(YEAR(MAX(取引履歴!$L:$L)),M$11,1),0))))</f>
        <v/>
      </c>
    </row>
    <row r="21" spans="1:22" x14ac:dyDescent="0.4">
      <c r="A21" s="214"/>
      <c r="B21" s="153" t="str">
        <f>IF($A20="-","",IF(ISERROR((SUMIFS(取引履歴!$M:$M,取引履歴!$A:$A,"売却",取引履歴!$K:$K,集計データ【売却】!$A20,取引履歴!$L:$L,"&gt;="&amp;DATE(YEAR(MAX(取引履歴!$L:$L)),B$11,1),取引履歴!$L:$L,"&lt;="&amp;EOMONTH(DATE(YEAR(MAX(取引履歴!$L:$L)),B$11,1),0))-SUMIFS(取引履歴!$F:$F,取引履歴!$A:$A,"売却",取引履歴!$K:$K,集計データ【売却】!$A20,取引履歴!$L:$L,"&gt;="&amp;DATE(YEAR(MAX(取引履歴!$L:$L)),B$11,1),取引履歴!$L:$L,"&lt;="&amp;EOMONTH(DATE(YEAR(MAX(取引履歴!$L:$L)),B$11,1),0)))/SUMIFS(取引履歴!$F:$F,取引履歴!$A:$A,"売却",取引履歴!$K:$K,集計データ【売却】!$A20,取引履歴!$L:$L,"&gt;="&amp;DATE(YEAR(MAX(取引履歴!$L:$L)),B$11,1),取引履歴!$L:$L,"&lt;="&amp;EOMONTH(DATE(YEAR(MAX(取引履歴!$L:$L)),B$11,1),0))),"",(SUMIFS(取引履歴!$M:$M,取引履歴!$A:$A,"売却",取引履歴!$K:$K,集計データ【売却】!$A20,取引履歴!$L:$L,"&gt;="&amp;DATE(YEAR(MAX(取引履歴!$L:$L)),B$11,1),取引履歴!$L:$L,"&lt;="&amp;EOMONTH(DATE(YEAR(MAX(取引履歴!$L:$L)),B$11,1),0))-SUMIFS(取引履歴!$F:$F,取引履歴!$A:$A,"売却",取引履歴!$K:$K,集計データ【売却】!$A20,取引履歴!$L:$L,"&gt;="&amp;DATE(YEAR(MAX(取引履歴!$L:$L)),B$11,1),取引履歴!$L:$L,"&lt;="&amp;EOMONTH(DATE(YEAR(MAX(取引履歴!$L:$L)),B$11,1),0)))/SUMIFS(取引履歴!$F:$F,取引履歴!$A:$A,"売却",取引履歴!$K:$K,集計データ【売却】!$A20,取引履歴!$L:$L,"&gt;="&amp;DATE(YEAR(MAX(取引履歴!$L:$L)),B$11,1),取引履歴!$L:$L,"&lt;="&amp;EOMONTH(DATE(YEAR(MAX(取引履歴!$L:$L)),B$11,1),0))))</f>
        <v/>
      </c>
      <c r="C21" s="153" t="str">
        <f>IF($A20="-","",IF(ISERROR((SUMIFS(取引履歴!$M:$M,取引履歴!$A:$A,"売却",取引履歴!$K:$K,集計データ【売却】!$A20,取引履歴!$L:$L,"&gt;="&amp;DATE(YEAR(MAX(取引履歴!$L:$L)),C$11,1),取引履歴!$L:$L,"&lt;="&amp;EOMONTH(DATE(YEAR(MAX(取引履歴!$L:$L)),C$11,1),0))-SUMIFS(取引履歴!$F:$F,取引履歴!$A:$A,"売却",取引履歴!$K:$K,集計データ【売却】!$A20,取引履歴!$L:$L,"&gt;="&amp;DATE(YEAR(MAX(取引履歴!$L:$L)),C$11,1),取引履歴!$L:$L,"&lt;="&amp;EOMONTH(DATE(YEAR(MAX(取引履歴!$L:$L)),C$11,1),0)))/SUMIFS(取引履歴!$F:$F,取引履歴!$A:$A,"売却",取引履歴!$K:$K,集計データ【売却】!$A20,取引履歴!$L:$L,"&gt;="&amp;DATE(YEAR(MAX(取引履歴!$L:$L)),C$11,1),取引履歴!$L:$L,"&lt;="&amp;EOMONTH(DATE(YEAR(MAX(取引履歴!$L:$L)),C$11,1),0))),"",(SUMIFS(取引履歴!$M:$M,取引履歴!$A:$A,"売却",取引履歴!$K:$K,集計データ【売却】!$A20,取引履歴!$L:$L,"&gt;="&amp;DATE(YEAR(MAX(取引履歴!$L:$L)),C$11,1),取引履歴!$L:$L,"&lt;="&amp;EOMONTH(DATE(YEAR(MAX(取引履歴!$L:$L)),C$11,1),0))-SUMIFS(取引履歴!$F:$F,取引履歴!$A:$A,"売却",取引履歴!$K:$K,集計データ【売却】!$A20,取引履歴!$L:$L,"&gt;="&amp;DATE(YEAR(MAX(取引履歴!$L:$L)),C$11,1),取引履歴!$L:$L,"&lt;="&amp;EOMONTH(DATE(YEAR(MAX(取引履歴!$L:$L)),C$11,1),0)))/SUMIFS(取引履歴!$F:$F,取引履歴!$A:$A,"売却",取引履歴!$K:$K,集計データ【売却】!$A20,取引履歴!$L:$L,"&gt;="&amp;DATE(YEAR(MAX(取引履歴!$L:$L)),C$11,1),取引履歴!$L:$L,"&lt;="&amp;EOMONTH(DATE(YEAR(MAX(取引履歴!$L:$L)),C$11,1),0))))</f>
        <v/>
      </c>
      <c r="D21" s="153" t="str">
        <f>IF($A20="-","",IF(ISERROR((SUMIFS(取引履歴!$M:$M,取引履歴!$A:$A,"売却",取引履歴!$K:$K,集計データ【売却】!$A20,取引履歴!$L:$L,"&gt;="&amp;DATE(YEAR(MAX(取引履歴!$L:$L)),D$11,1),取引履歴!$L:$L,"&lt;="&amp;EOMONTH(DATE(YEAR(MAX(取引履歴!$L:$L)),D$11,1),0))-SUMIFS(取引履歴!$F:$F,取引履歴!$A:$A,"売却",取引履歴!$K:$K,集計データ【売却】!$A20,取引履歴!$L:$L,"&gt;="&amp;DATE(YEAR(MAX(取引履歴!$L:$L)),D$11,1),取引履歴!$L:$L,"&lt;="&amp;EOMONTH(DATE(YEAR(MAX(取引履歴!$L:$L)),D$11,1),0)))/SUMIFS(取引履歴!$F:$F,取引履歴!$A:$A,"売却",取引履歴!$K:$K,集計データ【売却】!$A20,取引履歴!$L:$L,"&gt;="&amp;DATE(YEAR(MAX(取引履歴!$L:$L)),D$11,1),取引履歴!$L:$L,"&lt;="&amp;EOMONTH(DATE(YEAR(MAX(取引履歴!$L:$L)),D$11,1),0))),"",(SUMIFS(取引履歴!$M:$M,取引履歴!$A:$A,"売却",取引履歴!$K:$K,集計データ【売却】!$A20,取引履歴!$L:$L,"&gt;="&amp;DATE(YEAR(MAX(取引履歴!$L:$L)),D$11,1),取引履歴!$L:$L,"&lt;="&amp;EOMONTH(DATE(YEAR(MAX(取引履歴!$L:$L)),D$11,1),0))-SUMIFS(取引履歴!$F:$F,取引履歴!$A:$A,"売却",取引履歴!$K:$K,集計データ【売却】!$A20,取引履歴!$L:$L,"&gt;="&amp;DATE(YEAR(MAX(取引履歴!$L:$L)),D$11,1),取引履歴!$L:$L,"&lt;="&amp;EOMONTH(DATE(YEAR(MAX(取引履歴!$L:$L)),D$11,1),0)))/SUMIFS(取引履歴!$F:$F,取引履歴!$A:$A,"売却",取引履歴!$K:$K,集計データ【売却】!$A20,取引履歴!$L:$L,"&gt;="&amp;DATE(YEAR(MAX(取引履歴!$L:$L)),D$11,1),取引履歴!$L:$L,"&lt;="&amp;EOMONTH(DATE(YEAR(MAX(取引履歴!$L:$L)),D$11,1),0))))</f>
        <v/>
      </c>
      <c r="E21" s="153" t="str">
        <f>IF($A20="-","",IF(ISERROR((SUMIFS(取引履歴!$M:$M,取引履歴!$A:$A,"売却",取引履歴!$K:$K,集計データ【売却】!$A20,取引履歴!$L:$L,"&gt;="&amp;DATE(YEAR(MAX(取引履歴!$L:$L)),E$11,1),取引履歴!$L:$L,"&lt;="&amp;EOMONTH(DATE(YEAR(MAX(取引履歴!$L:$L)),E$11,1),0))-SUMIFS(取引履歴!$F:$F,取引履歴!$A:$A,"売却",取引履歴!$K:$K,集計データ【売却】!$A20,取引履歴!$L:$L,"&gt;="&amp;DATE(YEAR(MAX(取引履歴!$L:$L)),E$11,1),取引履歴!$L:$L,"&lt;="&amp;EOMONTH(DATE(YEAR(MAX(取引履歴!$L:$L)),E$11,1),0)))/SUMIFS(取引履歴!$F:$F,取引履歴!$A:$A,"売却",取引履歴!$K:$K,集計データ【売却】!$A20,取引履歴!$L:$L,"&gt;="&amp;DATE(YEAR(MAX(取引履歴!$L:$L)),E$11,1),取引履歴!$L:$L,"&lt;="&amp;EOMONTH(DATE(YEAR(MAX(取引履歴!$L:$L)),E$11,1),0))),"",(SUMIFS(取引履歴!$M:$M,取引履歴!$A:$A,"売却",取引履歴!$K:$K,集計データ【売却】!$A20,取引履歴!$L:$L,"&gt;="&amp;DATE(YEAR(MAX(取引履歴!$L:$L)),E$11,1),取引履歴!$L:$L,"&lt;="&amp;EOMONTH(DATE(YEAR(MAX(取引履歴!$L:$L)),E$11,1),0))-SUMIFS(取引履歴!$F:$F,取引履歴!$A:$A,"売却",取引履歴!$K:$K,集計データ【売却】!$A20,取引履歴!$L:$L,"&gt;="&amp;DATE(YEAR(MAX(取引履歴!$L:$L)),E$11,1),取引履歴!$L:$L,"&lt;="&amp;EOMONTH(DATE(YEAR(MAX(取引履歴!$L:$L)),E$11,1),0)))/SUMIFS(取引履歴!$F:$F,取引履歴!$A:$A,"売却",取引履歴!$K:$K,集計データ【売却】!$A20,取引履歴!$L:$L,"&gt;="&amp;DATE(YEAR(MAX(取引履歴!$L:$L)),E$11,1),取引履歴!$L:$L,"&lt;="&amp;EOMONTH(DATE(YEAR(MAX(取引履歴!$L:$L)),E$11,1),0))))</f>
        <v/>
      </c>
      <c r="F21" s="153" t="str">
        <f>IF($A20="-","",IF(ISERROR((SUMIFS(取引履歴!$M:$M,取引履歴!$A:$A,"売却",取引履歴!$K:$K,集計データ【売却】!$A20,取引履歴!$L:$L,"&gt;="&amp;DATE(YEAR(MAX(取引履歴!$L:$L)),F$11,1),取引履歴!$L:$L,"&lt;="&amp;EOMONTH(DATE(YEAR(MAX(取引履歴!$L:$L)),F$11,1),0))-SUMIFS(取引履歴!$F:$F,取引履歴!$A:$A,"売却",取引履歴!$K:$K,集計データ【売却】!$A20,取引履歴!$L:$L,"&gt;="&amp;DATE(YEAR(MAX(取引履歴!$L:$L)),F$11,1),取引履歴!$L:$L,"&lt;="&amp;EOMONTH(DATE(YEAR(MAX(取引履歴!$L:$L)),F$11,1),0)))/SUMIFS(取引履歴!$F:$F,取引履歴!$A:$A,"売却",取引履歴!$K:$K,集計データ【売却】!$A20,取引履歴!$L:$L,"&gt;="&amp;DATE(YEAR(MAX(取引履歴!$L:$L)),F$11,1),取引履歴!$L:$L,"&lt;="&amp;EOMONTH(DATE(YEAR(MAX(取引履歴!$L:$L)),F$11,1),0))),"",(SUMIFS(取引履歴!$M:$M,取引履歴!$A:$A,"売却",取引履歴!$K:$K,集計データ【売却】!$A20,取引履歴!$L:$L,"&gt;="&amp;DATE(YEAR(MAX(取引履歴!$L:$L)),F$11,1),取引履歴!$L:$L,"&lt;="&amp;EOMONTH(DATE(YEAR(MAX(取引履歴!$L:$L)),F$11,1),0))-SUMIFS(取引履歴!$F:$F,取引履歴!$A:$A,"売却",取引履歴!$K:$K,集計データ【売却】!$A20,取引履歴!$L:$L,"&gt;="&amp;DATE(YEAR(MAX(取引履歴!$L:$L)),F$11,1),取引履歴!$L:$L,"&lt;="&amp;EOMONTH(DATE(YEAR(MAX(取引履歴!$L:$L)),F$11,1),0)))/SUMIFS(取引履歴!$F:$F,取引履歴!$A:$A,"売却",取引履歴!$K:$K,集計データ【売却】!$A20,取引履歴!$L:$L,"&gt;="&amp;DATE(YEAR(MAX(取引履歴!$L:$L)),F$11,1),取引履歴!$L:$L,"&lt;="&amp;EOMONTH(DATE(YEAR(MAX(取引履歴!$L:$L)),F$11,1),0))))</f>
        <v/>
      </c>
      <c r="G21" s="153" t="str">
        <f>IF($A20="-","",IF(ISERROR((SUMIFS(取引履歴!$M:$M,取引履歴!$A:$A,"売却",取引履歴!$K:$K,集計データ【売却】!$A20,取引履歴!$L:$L,"&gt;="&amp;DATE(YEAR(MAX(取引履歴!$L:$L)),G$11,1),取引履歴!$L:$L,"&lt;="&amp;EOMONTH(DATE(YEAR(MAX(取引履歴!$L:$L)),G$11,1),0))-SUMIFS(取引履歴!$F:$F,取引履歴!$A:$A,"売却",取引履歴!$K:$K,集計データ【売却】!$A20,取引履歴!$L:$L,"&gt;="&amp;DATE(YEAR(MAX(取引履歴!$L:$L)),G$11,1),取引履歴!$L:$L,"&lt;="&amp;EOMONTH(DATE(YEAR(MAX(取引履歴!$L:$L)),G$11,1),0)))/SUMIFS(取引履歴!$F:$F,取引履歴!$A:$A,"売却",取引履歴!$K:$K,集計データ【売却】!$A20,取引履歴!$L:$L,"&gt;="&amp;DATE(YEAR(MAX(取引履歴!$L:$L)),G$11,1),取引履歴!$L:$L,"&lt;="&amp;EOMONTH(DATE(YEAR(MAX(取引履歴!$L:$L)),G$11,1),0))),"",(SUMIFS(取引履歴!$M:$M,取引履歴!$A:$A,"売却",取引履歴!$K:$K,集計データ【売却】!$A20,取引履歴!$L:$L,"&gt;="&amp;DATE(YEAR(MAX(取引履歴!$L:$L)),G$11,1),取引履歴!$L:$L,"&lt;="&amp;EOMONTH(DATE(YEAR(MAX(取引履歴!$L:$L)),G$11,1),0))-SUMIFS(取引履歴!$F:$F,取引履歴!$A:$A,"売却",取引履歴!$K:$K,集計データ【売却】!$A20,取引履歴!$L:$L,"&gt;="&amp;DATE(YEAR(MAX(取引履歴!$L:$L)),G$11,1),取引履歴!$L:$L,"&lt;="&amp;EOMONTH(DATE(YEAR(MAX(取引履歴!$L:$L)),G$11,1),0)))/SUMIFS(取引履歴!$F:$F,取引履歴!$A:$A,"売却",取引履歴!$K:$K,集計データ【売却】!$A20,取引履歴!$L:$L,"&gt;="&amp;DATE(YEAR(MAX(取引履歴!$L:$L)),G$11,1),取引履歴!$L:$L,"&lt;="&amp;EOMONTH(DATE(YEAR(MAX(取引履歴!$L:$L)),G$11,1),0))))</f>
        <v/>
      </c>
      <c r="H21" s="153" t="str">
        <f>IF($A20="-","",IF(ISERROR((SUMIFS(取引履歴!$M:$M,取引履歴!$A:$A,"売却",取引履歴!$K:$K,集計データ【売却】!$A20,取引履歴!$L:$L,"&gt;="&amp;DATE(YEAR(MAX(取引履歴!$L:$L)),H$11,1),取引履歴!$L:$L,"&lt;="&amp;EOMONTH(DATE(YEAR(MAX(取引履歴!$L:$L)),H$11,1),0))-SUMIFS(取引履歴!$F:$F,取引履歴!$A:$A,"売却",取引履歴!$K:$K,集計データ【売却】!$A20,取引履歴!$L:$L,"&gt;="&amp;DATE(YEAR(MAX(取引履歴!$L:$L)),H$11,1),取引履歴!$L:$L,"&lt;="&amp;EOMONTH(DATE(YEAR(MAX(取引履歴!$L:$L)),H$11,1),0)))/SUMIFS(取引履歴!$F:$F,取引履歴!$A:$A,"売却",取引履歴!$K:$K,集計データ【売却】!$A20,取引履歴!$L:$L,"&gt;="&amp;DATE(YEAR(MAX(取引履歴!$L:$L)),H$11,1),取引履歴!$L:$L,"&lt;="&amp;EOMONTH(DATE(YEAR(MAX(取引履歴!$L:$L)),H$11,1),0))),"",(SUMIFS(取引履歴!$M:$M,取引履歴!$A:$A,"売却",取引履歴!$K:$K,集計データ【売却】!$A20,取引履歴!$L:$L,"&gt;="&amp;DATE(YEAR(MAX(取引履歴!$L:$L)),H$11,1),取引履歴!$L:$L,"&lt;="&amp;EOMONTH(DATE(YEAR(MAX(取引履歴!$L:$L)),H$11,1),0))-SUMIFS(取引履歴!$F:$F,取引履歴!$A:$A,"売却",取引履歴!$K:$K,集計データ【売却】!$A20,取引履歴!$L:$L,"&gt;="&amp;DATE(YEAR(MAX(取引履歴!$L:$L)),H$11,1),取引履歴!$L:$L,"&lt;="&amp;EOMONTH(DATE(YEAR(MAX(取引履歴!$L:$L)),H$11,1),0)))/SUMIFS(取引履歴!$F:$F,取引履歴!$A:$A,"売却",取引履歴!$K:$K,集計データ【売却】!$A20,取引履歴!$L:$L,"&gt;="&amp;DATE(YEAR(MAX(取引履歴!$L:$L)),H$11,1),取引履歴!$L:$L,"&lt;="&amp;EOMONTH(DATE(YEAR(MAX(取引履歴!$L:$L)),H$11,1),0))))</f>
        <v/>
      </c>
      <c r="I21" s="153" t="str">
        <f>IF($A20="-","",IF(ISERROR((SUMIFS(取引履歴!$M:$M,取引履歴!$A:$A,"売却",取引履歴!$K:$K,集計データ【売却】!$A20,取引履歴!$L:$L,"&gt;="&amp;DATE(YEAR(MAX(取引履歴!$L:$L)),I$11,1),取引履歴!$L:$L,"&lt;="&amp;EOMONTH(DATE(YEAR(MAX(取引履歴!$L:$L)),I$11,1),0))-SUMIFS(取引履歴!$F:$F,取引履歴!$A:$A,"売却",取引履歴!$K:$K,集計データ【売却】!$A20,取引履歴!$L:$L,"&gt;="&amp;DATE(YEAR(MAX(取引履歴!$L:$L)),I$11,1),取引履歴!$L:$L,"&lt;="&amp;EOMONTH(DATE(YEAR(MAX(取引履歴!$L:$L)),I$11,1),0)))/SUMIFS(取引履歴!$F:$F,取引履歴!$A:$A,"売却",取引履歴!$K:$K,集計データ【売却】!$A20,取引履歴!$L:$L,"&gt;="&amp;DATE(YEAR(MAX(取引履歴!$L:$L)),I$11,1),取引履歴!$L:$L,"&lt;="&amp;EOMONTH(DATE(YEAR(MAX(取引履歴!$L:$L)),I$11,1),0))),"",(SUMIFS(取引履歴!$M:$M,取引履歴!$A:$A,"売却",取引履歴!$K:$K,集計データ【売却】!$A20,取引履歴!$L:$L,"&gt;="&amp;DATE(YEAR(MAX(取引履歴!$L:$L)),I$11,1),取引履歴!$L:$L,"&lt;="&amp;EOMONTH(DATE(YEAR(MAX(取引履歴!$L:$L)),I$11,1),0))-SUMIFS(取引履歴!$F:$F,取引履歴!$A:$A,"売却",取引履歴!$K:$K,集計データ【売却】!$A20,取引履歴!$L:$L,"&gt;="&amp;DATE(YEAR(MAX(取引履歴!$L:$L)),I$11,1),取引履歴!$L:$L,"&lt;="&amp;EOMONTH(DATE(YEAR(MAX(取引履歴!$L:$L)),I$11,1),0)))/SUMIFS(取引履歴!$F:$F,取引履歴!$A:$A,"売却",取引履歴!$K:$K,集計データ【売却】!$A20,取引履歴!$L:$L,"&gt;="&amp;DATE(YEAR(MAX(取引履歴!$L:$L)),I$11,1),取引履歴!$L:$L,"&lt;="&amp;EOMONTH(DATE(YEAR(MAX(取引履歴!$L:$L)),I$11,1),0))))</f>
        <v/>
      </c>
      <c r="J21" s="153" t="str">
        <f>IF($A20="-","",IF(ISERROR((SUMIFS(取引履歴!$M:$M,取引履歴!$A:$A,"売却",取引履歴!$K:$K,集計データ【売却】!$A20,取引履歴!$L:$L,"&gt;="&amp;DATE(YEAR(MAX(取引履歴!$L:$L)),J$11,1),取引履歴!$L:$L,"&lt;="&amp;EOMONTH(DATE(YEAR(MAX(取引履歴!$L:$L)),J$11,1),0))-SUMIFS(取引履歴!$F:$F,取引履歴!$A:$A,"売却",取引履歴!$K:$K,集計データ【売却】!$A20,取引履歴!$L:$L,"&gt;="&amp;DATE(YEAR(MAX(取引履歴!$L:$L)),J$11,1),取引履歴!$L:$L,"&lt;="&amp;EOMONTH(DATE(YEAR(MAX(取引履歴!$L:$L)),J$11,1),0)))/SUMIFS(取引履歴!$F:$F,取引履歴!$A:$A,"売却",取引履歴!$K:$K,集計データ【売却】!$A20,取引履歴!$L:$L,"&gt;="&amp;DATE(YEAR(MAX(取引履歴!$L:$L)),J$11,1),取引履歴!$L:$L,"&lt;="&amp;EOMONTH(DATE(YEAR(MAX(取引履歴!$L:$L)),J$11,1),0))),"",(SUMIFS(取引履歴!$M:$M,取引履歴!$A:$A,"売却",取引履歴!$K:$K,集計データ【売却】!$A20,取引履歴!$L:$L,"&gt;="&amp;DATE(YEAR(MAX(取引履歴!$L:$L)),J$11,1),取引履歴!$L:$L,"&lt;="&amp;EOMONTH(DATE(YEAR(MAX(取引履歴!$L:$L)),J$11,1),0))-SUMIFS(取引履歴!$F:$F,取引履歴!$A:$A,"売却",取引履歴!$K:$K,集計データ【売却】!$A20,取引履歴!$L:$L,"&gt;="&amp;DATE(YEAR(MAX(取引履歴!$L:$L)),J$11,1),取引履歴!$L:$L,"&lt;="&amp;EOMONTH(DATE(YEAR(MAX(取引履歴!$L:$L)),J$11,1),0)))/SUMIFS(取引履歴!$F:$F,取引履歴!$A:$A,"売却",取引履歴!$K:$K,集計データ【売却】!$A20,取引履歴!$L:$L,"&gt;="&amp;DATE(YEAR(MAX(取引履歴!$L:$L)),J$11,1),取引履歴!$L:$L,"&lt;="&amp;EOMONTH(DATE(YEAR(MAX(取引履歴!$L:$L)),J$11,1),0))))</f>
        <v/>
      </c>
      <c r="K21" s="153" t="str">
        <f>IF($A20="-","",IF(ISERROR((SUMIFS(取引履歴!$M:$M,取引履歴!$A:$A,"売却",取引履歴!$K:$K,集計データ【売却】!$A20,取引履歴!$L:$L,"&gt;="&amp;DATE(YEAR(MAX(取引履歴!$L:$L)),K$11,1),取引履歴!$L:$L,"&lt;="&amp;EOMONTH(DATE(YEAR(MAX(取引履歴!$L:$L)),K$11,1),0))-SUMIFS(取引履歴!$F:$F,取引履歴!$A:$A,"売却",取引履歴!$K:$K,集計データ【売却】!$A20,取引履歴!$L:$L,"&gt;="&amp;DATE(YEAR(MAX(取引履歴!$L:$L)),K$11,1),取引履歴!$L:$L,"&lt;="&amp;EOMONTH(DATE(YEAR(MAX(取引履歴!$L:$L)),K$11,1),0)))/SUMIFS(取引履歴!$F:$F,取引履歴!$A:$A,"売却",取引履歴!$K:$K,集計データ【売却】!$A20,取引履歴!$L:$L,"&gt;="&amp;DATE(YEAR(MAX(取引履歴!$L:$L)),K$11,1),取引履歴!$L:$L,"&lt;="&amp;EOMONTH(DATE(YEAR(MAX(取引履歴!$L:$L)),K$11,1),0))),"",(SUMIFS(取引履歴!$M:$M,取引履歴!$A:$A,"売却",取引履歴!$K:$K,集計データ【売却】!$A20,取引履歴!$L:$L,"&gt;="&amp;DATE(YEAR(MAX(取引履歴!$L:$L)),K$11,1),取引履歴!$L:$L,"&lt;="&amp;EOMONTH(DATE(YEAR(MAX(取引履歴!$L:$L)),K$11,1),0))-SUMIFS(取引履歴!$F:$F,取引履歴!$A:$A,"売却",取引履歴!$K:$K,集計データ【売却】!$A20,取引履歴!$L:$L,"&gt;="&amp;DATE(YEAR(MAX(取引履歴!$L:$L)),K$11,1),取引履歴!$L:$L,"&lt;="&amp;EOMONTH(DATE(YEAR(MAX(取引履歴!$L:$L)),K$11,1),0)))/SUMIFS(取引履歴!$F:$F,取引履歴!$A:$A,"売却",取引履歴!$K:$K,集計データ【売却】!$A20,取引履歴!$L:$L,"&gt;="&amp;DATE(YEAR(MAX(取引履歴!$L:$L)),K$11,1),取引履歴!$L:$L,"&lt;="&amp;EOMONTH(DATE(YEAR(MAX(取引履歴!$L:$L)),K$11,1),0))))</f>
        <v/>
      </c>
      <c r="L21" s="153" t="str">
        <f>IF($A20="-","",IF(ISERROR((SUMIFS(取引履歴!$M:$M,取引履歴!$A:$A,"売却",取引履歴!$K:$K,集計データ【売却】!$A20,取引履歴!$L:$L,"&gt;="&amp;DATE(YEAR(MAX(取引履歴!$L:$L)),L$11,1),取引履歴!$L:$L,"&lt;="&amp;EOMONTH(DATE(YEAR(MAX(取引履歴!$L:$L)),L$11,1),0))-SUMIFS(取引履歴!$F:$F,取引履歴!$A:$A,"売却",取引履歴!$K:$K,集計データ【売却】!$A20,取引履歴!$L:$L,"&gt;="&amp;DATE(YEAR(MAX(取引履歴!$L:$L)),L$11,1),取引履歴!$L:$L,"&lt;="&amp;EOMONTH(DATE(YEAR(MAX(取引履歴!$L:$L)),L$11,1),0)))/SUMIFS(取引履歴!$F:$F,取引履歴!$A:$A,"売却",取引履歴!$K:$K,集計データ【売却】!$A20,取引履歴!$L:$L,"&gt;="&amp;DATE(YEAR(MAX(取引履歴!$L:$L)),L$11,1),取引履歴!$L:$L,"&lt;="&amp;EOMONTH(DATE(YEAR(MAX(取引履歴!$L:$L)),L$11,1),0))),"",(SUMIFS(取引履歴!$M:$M,取引履歴!$A:$A,"売却",取引履歴!$K:$K,集計データ【売却】!$A20,取引履歴!$L:$L,"&gt;="&amp;DATE(YEAR(MAX(取引履歴!$L:$L)),L$11,1),取引履歴!$L:$L,"&lt;="&amp;EOMONTH(DATE(YEAR(MAX(取引履歴!$L:$L)),L$11,1),0))-SUMIFS(取引履歴!$F:$F,取引履歴!$A:$A,"売却",取引履歴!$K:$K,集計データ【売却】!$A20,取引履歴!$L:$L,"&gt;="&amp;DATE(YEAR(MAX(取引履歴!$L:$L)),L$11,1),取引履歴!$L:$L,"&lt;="&amp;EOMONTH(DATE(YEAR(MAX(取引履歴!$L:$L)),L$11,1),0)))/SUMIFS(取引履歴!$F:$F,取引履歴!$A:$A,"売却",取引履歴!$K:$K,集計データ【売却】!$A20,取引履歴!$L:$L,"&gt;="&amp;DATE(YEAR(MAX(取引履歴!$L:$L)),L$11,1),取引履歴!$L:$L,"&lt;="&amp;EOMONTH(DATE(YEAR(MAX(取引履歴!$L:$L)),L$11,1),0))))</f>
        <v/>
      </c>
      <c r="M21" s="153" t="str">
        <f>IF($A20="-","",IF(ISERROR((SUMIFS(取引履歴!$M:$M,取引履歴!$A:$A,"売却",取引履歴!$K:$K,集計データ【売却】!$A20,取引履歴!$L:$L,"&gt;="&amp;DATE(YEAR(MAX(取引履歴!$L:$L)),M$11,1),取引履歴!$L:$L,"&lt;="&amp;EOMONTH(DATE(YEAR(MAX(取引履歴!$L:$L)),M$11,1),0))-SUMIFS(取引履歴!$F:$F,取引履歴!$A:$A,"売却",取引履歴!$K:$K,集計データ【売却】!$A20,取引履歴!$L:$L,"&gt;="&amp;DATE(YEAR(MAX(取引履歴!$L:$L)),M$11,1),取引履歴!$L:$L,"&lt;="&amp;EOMONTH(DATE(YEAR(MAX(取引履歴!$L:$L)),M$11,1),0)))/SUMIFS(取引履歴!$F:$F,取引履歴!$A:$A,"売却",取引履歴!$K:$K,集計データ【売却】!$A20,取引履歴!$L:$L,"&gt;="&amp;DATE(YEAR(MAX(取引履歴!$L:$L)),M$11,1),取引履歴!$L:$L,"&lt;="&amp;EOMONTH(DATE(YEAR(MAX(取引履歴!$L:$L)),M$11,1),0))),"",(SUMIFS(取引履歴!$M:$M,取引履歴!$A:$A,"売却",取引履歴!$K:$K,集計データ【売却】!$A20,取引履歴!$L:$L,"&gt;="&amp;DATE(YEAR(MAX(取引履歴!$L:$L)),M$11,1),取引履歴!$L:$L,"&lt;="&amp;EOMONTH(DATE(YEAR(MAX(取引履歴!$L:$L)),M$11,1),0))-SUMIFS(取引履歴!$F:$F,取引履歴!$A:$A,"売却",取引履歴!$K:$K,集計データ【売却】!$A20,取引履歴!$L:$L,"&gt;="&amp;DATE(YEAR(MAX(取引履歴!$L:$L)),M$11,1),取引履歴!$L:$L,"&lt;="&amp;EOMONTH(DATE(YEAR(MAX(取引履歴!$L:$L)),M$11,1),0)))/SUMIFS(取引履歴!$F:$F,取引履歴!$A:$A,"売却",取引履歴!$K:$K,集計データ【売却】!$A20,取引履歴!$L:$L,"&gt;="&amp;DATE(YEAR(MAX(取引履歴!$L:$L)),M$11,1),取引履歴!$L:$L,"&lt;="&amp;EOMONTH(DATE(YEAR(MAX(取引履歴!$L:$L)),M$11,1),0))))</f>
        <v/>
      </c>
    </row>
    <row r="22" spans="1:22" x14ac:dyDescent="0.4">
      <c r="A22" s="213" t="str">
        <f>初期設定!$B$12</f>
        <v>-</v>
      </c>
      <c r="B22" s="95" t="str">
        <f>IF($A22="-","",IF(SUMIFS(取引履歴!$Q:$Q,取引履歴!$K:$K,集計データ【売却】!$A22,取引履歴!$A:$A,"売却",取引履歴!$L:$L,"&gt;="&amp;DATE(YEAR(MAX(取引履歴!$L:$L)),B$11,1),取引履歴!$L:$L,"&lt;="&amp;EOMONTH(DATE(YEAR(MAX(取引履歴!$L:$L)),B$11,1),0))=0,"",SUMIFS(取引履歴!$Q:$Q,取引履歴!$K:$K,集計データ【売却】!$A22,取引履歴!$A:$A,"売却",取引履歴!$L:$L,"&gt;="&amp;DATE(YEAR(MAX(取引履歴!$L:$L)),B$11,1),取引履歴!$L:$L,"&lt;="&amp;EOMONTH(DATE(YEAR(MAX(取引履歴!$L:$L)),B$11,1),0))))</f>
        <v/>
      </c>
      <c r="C22" s="95" t="str">
        <f>IF($A22="-","",IF(SUMIFS(取引履歴!$Q:$Q,取引履歴!$K:$K,集計データ【売却】!$A22,取引履歴!$A:$A,"売却",取引履歴!$L:$L,"&gt;="&amp;DATE(YEAR(MAX(取引履歴!$L:$L)),C$11,1),取引履歴!$L:$L,"&lt;="&amp;EOMONTH(DATE(YEAR(MAX(取引履歴!$L:$L)),C$11,1),0))=0,"",SUMIFS(取引履歴!$Q:$Q,取引履歴!$K:$K,集計データ【売却】!$A22,取引履歴!$A:$A,"売却",取引履歴!$L:$L,"&gt;="&amp;DATE(YEAR(MAX(取引履歴!$L:$L)),C$11,1),取引履歴!$L:$L,"&lt;="&amp;EOMONTH(DATE(YEAR(MAX(取引履歴!$L:$L)),C$11,1),0))))</f>
        <v/>
      </c>
      <c r="D22" s="95" t="str">
        <f>IF($A22="-","",IF(SUMIFS(取引履歴!$Q:$Q,取引履歴!$K:$K,集計データ【売却】!$A22,取引履歴!$A:$A,"売却",取引履歴!$L:$L,"&gt;="&amp;DATE(YEAR(MAX(取引履歴!$L:$L)),D$11,1),取引履歴!$L:$L,"&lt;="&amp;EOMONTH(DATE(YEAR(MAX(取引履歴!$L:$L)),D$11,1),0))=0,"",SUMIFS(取引履歴!$Q:$Q,取引履歴!$K:$K,集計データ【売却】!$A22,取引履歴!$A:$A,"売却",取引履歴!$L:$L,"&gt;="&amp;DATE(YEAR(MAX(取引履歴!$L:$L)),D$11,1),取引履歴!$L:$L,"&lt;="&amp;EOMONTH(DATE(YEAR(MAX(取引履歴!$L:$L)),D$11,1),0))))</f>
        <v/>
      </c>
      <c r="E22" s="95" t="str">
        <f>IF($A22="-","",IF(SUMIFS(取引履歴!$Q:$Q,取引履歴!$K:$K,集計データ【売却】!$A22,取引履歴!$A:$A,"売却",取引履歴!$L:$L,"&gt;="&amp;DATE(YEAR(MAX(取引履歴!$L:$L)),E$11,1),取引履歴!$L:$L,"&lt;="&amp;EOMONTH(DATE(YEAR(MAX(取引履歴!$L:$L)),E$11,1),0))=0,"",SUMIFS(取引履歴!$Q:$Q,取引履歴!$K:$K,集計データ【売却】!$A22,取引履歴!$A:$A,"売却",取引履歴!$L:$L,"&gt;="&amp;DATE(YEAR(MAX(取引履歴!$L:$L)),E$11,1),取引履歴!$L:$L,"&lt;="&amp;EOMONTH(DATE(YEAR(MAX(取引履歴!$L:$L)),E$11,1),0))))</f>
        <v/>
      </c>
      <c r="F22" s="95" t="str">
        <f>IF($A22="-","",IF(SUMIFS(取引履歴!$Q:$Q,取引履歴!$K:$K,集計データ【売却】!$A22,取引履歴!$A:$A,"売却",取引履歴!$L:$L,"&gt;="&amp;DATE(YEAR(MAX(取引履歴!$L:$L)),F$11,1),取引履歴!$L:$L,"&lt;="&amp;EOMONTH(DATE(YEAR(MAX(取引履歴!$L:$L)),F$11,1),0))=0,"",SUMIFS(取引履歴!$Q:$Q,取引履歴!$K:$K,集計データ【売却】!$A22,取引履歴!$A:$A,"売却",取引履歴!$L:$L,"&gt;="&amp;DATE(YEAR(MAX(取引履歴!$L:$L)),F$11,1),取引履歴!$L:$L,"&lt;="&amp;EOMONTH(DATE(YEAR(MAX(取引履歴!$L:$L)),F$11,1),0))))</f>
        <v/>
      </c>
      <c r="G22" s="95" t="str">
        <f>IF($A22="-","",IF(SUMIFS(取引履歴!$Q:$Q,取引履歴!$K:$K,集計データ【売却】!$A22,取引履歴!$A:$A,"売却",取引履歴!$L:$L,"&gt;="&amp;DATE(YEAR(MAX(取引履歴!$L:$L)),G$11,1),取引履歴!$L:$L,"&lt;="&amp;EOMONTH(DATE(YEAR(MAX(取引履歴!$L:$L)),G$11,1),0))=0,"",SUMIFS(取引履歴!$Q:$Q,取引履歴!$K:$K,集計データ【売却】!$A22,取引履歴!$A:$A,"売却",取引履歴!$L:$L,"&gt;="&amp;DATE(YEAR(MAX(取引履歴!$L:$L)),G$11,1),取引履歴!$L:$L,"&lt;="&amp;EOMONTH(DATE(YEAR(MAX(取引履歴!$L:$L)),G$11,1),0))))</f>
        <v/>
      </c>
      <c r="H22" s="95" t="str">
        <f>IF($A22="-","",IF(SUMIFS(取引履歴!$Q:$Q,取引履歴!$K:$K,集計データ【売却】!$A22,取引履歴!$A:$A,"売却",取引履歴!$L:$L,"&gt;="&amp;DATE(YEAR(MAX(取引履歴!$L:$L)),H$11,1),取引履歴!$L:$L,"&lt;="&amp;EOMONTH(DATE(YEAR(MAX(取引履歴!$L:$L)),H$11,1),0))=0,"",SUMIFS(取引履歴!$Q:$Q,取引履歴!$K:$K,集計データ【売却】!$A22,取引履歴!$A:$A,"売却",取引履歴!$L:$L,"&gt;="&amp;DATE(YEAR(MAX(取引履歴!$L:$L)),H$11,1),取引履歴!$L:$L,"&lt;="&amp;EOMONTH(DATE(YEAR(MAX(取引履歴!$L:$L)),H$11,1),0))))</f>
        <v/>
      </c>
      <c r="I22" s="95" t="str">
        <f>IF($A22="-","",IF(SUMIFS(取引履歴!$Q:$Q,取引履歴!$K:$K,集計データ【売却】!$A22,取引履歴!$A:$A,"売却",取引履歴!$L:$L,"&gt;="&amp;DATE(YEAR(MAX(取引履歴!$L:$L)),I$11,1),取引履歴!$L:$L,"&lt;="&amp;EOMONTH(DATE(YEAR(MAX(取引履歴!$L:$L)),I$11,1),0))=0,"",SUMIFS(取引履歴!$Q:$Q,取引履歴!$K:$K,集計データ【売却】!$A22,取引履歴!$A:$A,"売却",取引履歴!$L:$L,"&gt;="&amp;DATE(YEAR(MAX(取引履歴!$L:$L)),I$11,1),取引履歴!$L:$L,"&lt;="&amp;EOMONTH(DATE(YEAR(MAX(取引履歴!$L:$L)),I$11,1),0))))</f>
        <v/>
      </c>
      <c r="J22" s="95" t="str">
        <f>IF($A22="-","",IF(SUMIFS(取引履歴!$Q:$Q,取引履歴!$K:$K,集計データ【売却】!$A22,取引履歴!$A:$A,"売却",取引履歴!$L:$L,"&gt;="&amp;DATE(YEAR(MAX(取引履歴!$L:$L)),J$11,1),取引履歴!$L:$L,"&lt;="&amp;EOMONTH(DATE(YEAR(MAX(取引履歴!$L:$L)),J$11,1),0))=0,"",SUMIFS(取引履歴!$Q:$Q,取引履歴!$K:$K,集計データ【売却】!$A22,取引履歴!$A:$A,"売却",取引履歴!$L:$L,"&gt;="&amp;DATE(YEAR(MAX(取引履歴!$L:$L)),J$11,1),取引履歴!$L:$L,"&lt;="&amp;EOMONTH(DATE(YEAR(MAX(取引履歴!$L:$L)),J$11,1),0))))</f>
        <v/>
      </c>
      <c r="K22" s="95" t="str">
        <f>IF($A22="-","",IF(SUMIFS(取引履歴!$Q:$Q,取引履歴!$K:$K,集計データ【売却】!$A22,取引履歴!$A:$A,"売却",取引履歴!$L:$L,"&gt;="&amp;DATE(YEAR(MAX(取引履歴!$L:$L)),K$11,1),取引履歴!$L:$L,"&lt;="&amp;EOMONTH(DATE(YEAR(MAX(取引履歴!$L:$L)),K$11,1),0))=0,"",SUMIFS(取引履歴!$Q:$Q,取引履歴!$K:$K,集計データ【売却】!$A22,取引履歴!$A:$A,"売却",取引履歴!$L:$L,"&gt;="&amp;DATE(YEAR(MAX(取引履歴!$L:$L)),K$11,1),取引履歴!$L:$L,"&lt;="&amp;EOMONTH(DATE(YEAR(MAX(取引履歴!$L:$L)),K$11,1),0))))</f>
        <v/>
      </c>
      <c r="L22" s="95" t="str">
        <f>IF($A22="-","",IF(SUMIFS(取引履歴!$Q:$Q,取引履歴!$K:$K,集計データ【売却】!$A22,取引履歴!$A:$A,"売却",取引履歴!$L:$L,"&gt;="&amp;DATE(YEAR(MAX(取引履歴!$L:$L)),L$11,1),取引履歴!$L:$L,"&lt;="&amp;EOMONTH(DATE(YEAR(MAX(取引履歴!$L:$L)),L$11,1),0))=0,"",SUMIFS(取引履歴!$Q:$Q,取引履歴!$K:$K,集計データ【売却】!$A22,取引履歴!$A:$A,"売却",取引履歴!$L:$L,"&gt;="&amp;DATE(YEAR(MAX(取引履歴!$L:$L)),L$11,1),取引履歴!$L:$L,"&lt;="&amp;EOMONTH(DATE(YEAR(MAX(取引履歴!$L:$L)),L$11,1),0))))</f>
        <v/>
      </c>
      <c r="M22" s="95" t="str">
        <f>IF($A22="-","",IF(SUMIFS(取引履歴!$Q:$Q,取引履歴!$K:$K,集計データ【売却】!$A22,取引履歴!$A:$A,"売却",取引履歴!$L:$L,"&gt;="&amp;DATE(YEAR(MAX(取引履歴!$L:$L)),M$11,1),取引履歴!$L:$L,"&lt;="&amp;EOMONTH(DATE(YEAR(MAX(取引履歴!$L:$L)),M$11,1),0))=0,"",SUMIFS(取引履歴!$Q:$Q,取引履歴!$K:$K,集計データ【売却】!$A22,取引履歴!$A:$A,"売却",取引履歴!$L:$L,"&gt;="&amp;DATE(YEAR(MAX(取引履歴!$L:$L)),M$11,1),取引履歴!$L:$L,"&lt;="&amp;EOMONTH(DATE(YEAR(MAX(取引履歴!$L:$L)),M$11,1),0))))</f>
        <v/>
      </c>
    </row>
    <row r="23" spans="1:22" x14ac:dyDescent="0.4">
      <c r="A23" s="214"/>
      <c r="B23" s="153" t="str">
        <f>IF($A22="-","",IF(ISERROR((SUMIFS(取引履歴!$M:$M,取引履歴!$A:$A,"売却",取引履歴!$K:$K,集計データ【売却】!$A22,取引履歴!$L:$L,"&gt;="&amp;DATE(YEAR(MAX(取引履歴!$L:$L)),B$11,1),取引履歴!$L:$L,"&lt;="&amp;EOMONTH(DATE(YEAR(MAX(取引履歴!$L:$L)),B$11,1),0))-SUMIFS(取引履歴!$F:$F,取引履歴!$A:$A,"売却",取引履歴!$K:$K,集計データ【売却】!$A22,取引履歴!$L:$L,"&gt;="&amp;DATE(YEAR(MAX(取引履歴!$L:$L)),B$11,1),取引履歴!$L:$L,"&lt;="&amp;EOMONTH(DATE(YEAR(MAX(取引履歴!$L:$L)),B$11,1),0)))/SUMIFS(取引履歴!$F:$F,取引履歴!$A:$A,"売却",取引履歴!$K:$K,集計データ【売却】!$A22,取引履歴!$L:$L,"&gt;="&amp;DATE(YEAR(MAX(取引履歴!$L:$L)),B$11,1),取引履歴!$L:$L,"&lt;="&amp;EOMONTH(DATE(YEAR(MAX(取引履歴!$L:$L)),B$11,1),0))),"",(SUMIFS(取引履歴!$M:$M,取引履歴!$A:$A,"売却",取引履歴!$K:$K,集計データ【売却】!$A22,取引履歴!$L:$L,"&gt;="&amp;DATE(YEAR(MAX(取引履歴!$L:$L)),B$11,1),取引履歴!$L:$L,"&lt;="&amp;EOMONTH(DATE(YEAR(MAX(取引履歴!$L:$L)),B$11,1),0))-SUMIFS(取引履歴!$F:$F,取引履歴!$A:$A,"売却",取引履歴!$K:$K,集計データ【売却】!$A22,取引履歴!$L:$L,"&gt;="&amp;DATE(YEAR(MAX(取引履歴!$L:$L)),B$11,1),取引履歴!$L:$L,"&lt;="&amp;EOMONTH(DATE(YEAR(MAX(取引履歴!$L:$L)),B$11,1),0)))/SUMIFS(取引履歴!$F:$F,取引履歴!$A:$A,"売却",取引履歴!$K:$K,集計データ【売却】!$A22,取引履歴!$L:$L,"&gt;="&amp;DATE(YEAR(MAX(取引履歴!$L:$L)),B$11,1),取引履歴!$L:$L,"&lt;="&amp;EOMONTH(DATE(YEAR(MAX(取引履歴!$L:$L)),B$11,1),0))))</f>
        <v/>
      </c>
      <c r="C23" s="153" t="str">
        <f>IF($A22="-","",IF(ISERROR((SUMIFS(取引履歴!$M:$M,取引履歴!$A:$A,"売却",取引履歴!$K:$K,集計データ【売却】!$A22,取引履歴!$L:$L,"&gt;="&amp;DATE(YEAR(MAX(取引履歴!$L:$L)),C$11,1),取引履歴!$L:$L,"&lt;="&amp;EOMONTH(DATE(YEAR(MAX(取引履歴!$L:$L)),C$11,1),0))-SUMIFS(取引履歴!$F:$F,取引履歴!$A:$A,"売却",取引履歴!$K:$K,集計データ【売却】!$A22,取引履歴!$L:$L,"&gt;="&amp;DATE(YEAR(MAX(取引履歴!$L:$L)),C$11,1),取引履歴!$L:$L,"&lt;="&amp;EOMONTH(DATE(YEAR(MAX(取引履歴!$L:$L)),C$11,1),0)))/SUMIFS(取引履歴!$F:$F,取引履歴!$A:$A,"売却",取引履歴!$K:$K,集計データ【売却】!$A22,取引履歴!$L:$L,"&gt;="&amp;DATE(YEAR(MAX(取引履歴!$L:$L)),C$11,1),取引履歴!$L:$L,"&lt;="&amp;EOMONTH(DATE(YEAR(MAX(取引履歴!$L:$L)),C$11,1),0))),"",(SUMIFS(取引履歴!$M:$M,取引履歴!$A:$A,"売却",取引履歴!$K:$K,集計データ【売却】!$A22,取引履歴!$L:$L,"&gt;="&amp;DATE(YEAR(MAX(取引履歴!$L:$L)),C$11,1),取引履歴!$L:$L,"&lt;="&amp;EOMONTH(DATE(YEAR(MAX(取引履歴!$L:$L)),C$11,1),0))-SUMIFS(取引履歴!$F:$F,取引履歴!$A:$A,"売却",取引履歴!$K:$K,集計データ【売却】!$A22,取引履歴!$L:$L,"&gt;="&amp;DATE(YEAR(MAX(取引履歴!$L:$L)),C$11,1),取引履歴!$L:$L,"&lt;="&amp;EOMONTH(DATE(YEAR(MAX(取引履歴!$L:$L)),C$11,1),0)))/SUMIFS(取引履歴!$F:$F,取引履歴!$A:$A,"売却",取引履歴!$K:$K,集計データ【売却】!$A22,取引履歴!$L:$L,"&gt;="&amp;DATE(YEAR(MAX(取引履歴!$L:$L)),C$11,1),取引履歴!$L:$L,"&lt;="&amp;EOMONTH(DATE(YEAR(MAX(取引履歴!$L:$L)),C$11,1),0))))</f>
        <v/>
      </c>
      <c r="D23" s="153" t="str">
        <f>IF($A22="-","",IF(ISERROR((SUMIFS(取引履歴!$M:$M,取引履歴!$A:$A,"売却",取引履歴!$K:$K,集計データ【売却】!$A22,取引履歴!$L:$L,"&gt;="&amp;DATE(YEAR(MAX(取引履歴!$L:$L)),D$11,1),取引履歴!$L:$L,"&lt;="&amp;EOMONTH(DATE(YEAR(MAX(取引履歴!$L:$L)),D$11,1),0))-SUMIFS(取引履歴!$F:$F,取引履歴!$A:$A,"売却",取引履歴!$K:$K,集計データ【売却】!$A22,取引履歴!$L:$L,"&gt;="&amp;DATE(YEAR(MAX(取引履歴!$L:$L)),D$11,1),取引履歴!$L:$L,"&lt;="&amp;EOMONTH(DATE(YEAR(MAX(取引履歴!$L:$L)),D$11,1),0)))/SUMIFS(取引履歴!$F:$F,取引履歴!$A:$A,"売却",取引履歴!$K:$K,集計データ【売却】!$A22,取引履歴!$L:$L,"&gt;="&amp;DATE(YEAR(MAX(取引履歴!$L:$L)),D$11,1),取引履歴!$L:$L,"&lt;="&amp;EOMONTH(DATE(YEAR(MAX(取引履歴!$L:$L)),D$11,1),0))),"",(SUMIFS(取引履歴!$M:$M,取引履歴!$A:$A,"売却",取引履歴!$K:$K,集計データ【売却】!$A22,取引履歴!$L:$L,"&gt;="&amp;DATE(YEAR(MAX(取引履歴!$L:$L)),D$11,1),取引履歴!$L:$L,"&lt;="&amp;EOMONTH(DATE(YEAR(MAX(取引履歴!$L:$L)),D$11,1),0))-SUMIFS(取引履歴!$F:$F,取引履歴!$A:$A,"売却",取引履歴!$K:$K,集計データ【売却】!$A22,取引履歴!$L:$L,"&gt;="&amp;DATE(YEAR(MAX(取引履歴!$L:$L)),D$11,1),取引履歴!$L:$L,"&lt;="&amp;EOMONTH(DATE(YEAR(MAX(取引履歴!$L:$L)),D$11,1),0)))/SUMIFS(取引履歴!$F:$F,取引履歴!$A:$A,"売却",取引履歴!$K:$K,集計データ【売却】!$A22,取引履歴!$L:$L,"&gt;="&amp;DATE(YEAR(MAX(取引履歴!$L:$L)),D$11,1),取引履歴!$L:$L,"&lt;="&amp;EOMONTH(DATE(YEAR(MAX(取引履歴!$L:$L)),D$11,1),0))))</f>
        <v/>
      </c>
      <c r="E23" s="153" t="str">
        <f>IF($A22="-","",IF(ISERROR((SUMIFS(取引履歴!$M:$M,取引履歴!$A:$A,"売却",取引履歴!$K:$K,集計データ【売却】!$A22,取引履歴!$L:$L,"&gt;="&amp;DATE(YEAR(MAX(取引履歴!$L:$L)),E$11,1),取引履歴!$L:$L,"&lt;="&amp;EOMONTH(DATE(YEAR(MAX(取引履歴!$L:$L)),E$11,1),0))-SUMIFS(取引履歴!$F:$F,取引履歴!$A:$A,"売却",取引履歴!$K:$K,集計データ【売却】!$A22,取引履歴!$L:$L,"&gt;="&amp;DATE(YEAR(MAX(取引履歴!$L:$L)),E$11,1),取引履歴!$L:$L,"&lt;="&amp;EOMONTH(DATE(YEAR(MAX(取引履歴!$L:$L)),E$11,1),0)))/SUMIFS(取引履歴!$F:$F,取引履歴!$A:$A,"売却",取引履歴!$K:$K,集計データ【売却】!$A22,取引履歴!$L:$L,"&gt;="&amp;DATE(YEAR(MAX(取引履歴!$L:$L)),E$11,1),取引履歴!$L:$L,"&lt;="&amp;EOMONTH(DATE(YEAR(MAX(取引履歴!$L:$L)),E$11,1),0))),"",(SUMIFS(取引履歴!$M:$M,取引履歴!$A:$A,"売却",取引履歴!$K:$K,集計データ【売却】!$A22,取引履歴!$L:$L,"&gt;="&amp;DATE(YEAR(MAX(取引履歴!$L:$L)),E$11,1),取引履歴!$L:$L,"&lt;="&amp;EOMONTH(DATE(YEAR(MAX(取引履歴!$L:$L)),E$11,1),0))-SUMIFS(取引履歴!$F:$F,取引履歴!$A:$A,"売却",取引履歴!$K:$K,集計データ【売却】!$A22,取引履歴!$L:$L,"&gt;="&amp;DATE(YEAR(MAX(取引履歴!$L:$L)),E$11,1),取引履歴!$L:$L,"&lt;="&amp;EOMONTH(DATE(YEAR(MAX(取引履歴!$L:$L)),E$11,1),0)))/SUMIFS(取引履歴!$F:$F,取引履歴!$A:$A,"売却",取引履歴!$K:$K,集計データ【売却】!$A22,取引履歴!$L:$L,"&gt;="&amp;DATE(YEAR(MAX(取引履歴!$L:$L)),E$11,1),取引履歴!$L:$L,"&lt;="&amp;EOMONTH(DATE(YEAR(MAX(取引履歴!$L:$L)),E$11,1),0))))</f>
        <v/>
      </c>
      <c r="F23" s="153" t="str">
        <f>IF($A22="-","",IF(ISERROR((SUMIFS(取引履歴!$M:$M,取引履歴!$A:$A,"売却",取引履歴!$K:$K,集計データ【売却】!$A22,取引履歴!$L:$L,"&gt;="&amp;DATE(YEAR(MAX(取引履歴!$L:$L)),F$11,1),取引履歴!$L:$L,"&lt;="&amp;EOMONTH(DATE(YEAR(MAX(取引履歴!$L:$L)),F$11,1),0))-SUMIFS(取引履歴!$F:$F,取引履歴!$A:$A,"売却",取引履歴!$K:$K,集計データ【売却】!$A22,取引履歴!$L:$L,"&gt;="&amp;DATE(YEAR(MAX(取引履歴!$L:$L)),F$11,1),取引履歴!$L:$L,"&lt;="&amp;EOMONTH(DATE(YEAR(MAX(取引履歴!$L:$L)),F$11,1),0)))/SUMIFS(取引履歴!$F:$F,取引履歴!$A:$A,"売却",取引履歴!$K:$K,集計データ【売却】!$A22,取引履歴!$L:$L,"&gt;="&amp;DATE(YEAR(MAX(取引履歴!$L:$L)),F$11,1),取引履歴!$L:$L,"&lt;="&amp;EOMONTH(DATE(YEAR(MAX(取引履歴!$L:$L)),F$11,1),0))),"",(SUMIFS(取引履歴!$M:$M,取引履歴!$A:$A,"売却",取引履歴!$K:$K,集計データ【売却】!$A22,取引履歴!$L:$L,"&gt;="&amp;DATE(YEAR(MAX(取引履歴!$L:$L)),F$11,1),取引履歴!$L:$L,"&lt;="&amp;EOMONTH(DATE(YEAR(MAX(取引履歴!$L:$L)),F$11,1),0))-SUMIFS(取引履歴!$F:$F,取引履歴!$A:$A,"売却",取引履歴!$K:$K,集計データ【売却】!$A22,取引履歴!$L:$L,"&gt;="&amp;DATE(YEAR(MAX(取引履歴!$L:$L)),F$11,1),取引履歴!$L:$L,"&lt;="&amp;EOMONTH(DATE(YEAR(MAX(取引履歴!$L:$L)),F$11,1),0)))/SUMIFS(取引履歴!$F:$F,取引履歴!$A:$A,"売却",取引履歴!$K:$K,集計データ【売却】!$A22,取引履歴!$L:$L,"&gt;="&amp;DATE(YEAR(MAX(取引履歴!$L:$L)),F$11,1),取引履歴!$L:$L,"&lt;="&amp;EOMONTH(DATE(YEAR(MAX(取引履歴!$L:$L)),F$11,1),0))))</f>
        <v/>
      </c>
      <c r="G23" s="153" t="str">
        <f>IF($A22="-","",IF(ISERROR((SUMIFS(取引履歴!$M:$M,取引履歴!$A:$A,"売却",取引履歴!$K:$K,集計データ【売却】!$A22,取引履歴!$L:$L,"&gt;="&amp;DATE(YEAR(MAX(取引履歴!$L:$L)),G$11,1),取引履歴!$L:$L,"&lt;="&amp;EOMONTH(DATE(YEAR(MAX(取引履歴!$L:$L)),G$11,1),0))-SUMIFS(取引履歴!$F:$F,取引履歴!$A:$A,"売却",取引履歴!$K:$K,集計データ【売却】!$A22,取引履歴!$L:$L,"&gt;="&amp;DATE(YEAR(MAX(取引履歴!$L:$L)),G$11,1),取引履歴!$L:$L,"&lt;="&amp;EOMONTH(DATE(YEAR(MAX(取引履歴!$L:$L)),G$11,1),0)))/SUMIFS(取引履歴!$F:$F,取引履歴!$A:$A,"売却",取引履歴!$K:$K,集計データ【売却】!$A22,取引履歴!$L:$L,"&gt;="&amp;DATE(YEAR(MAX(取引履歴!$L:$L)),G$11,1),取引履歴!$L:$L,"&lt;="&amp;EOMONTH(DATE(YEAR(MAX(取引履歴!$L:$L)),G$11,1),0))),"",(SUMIFS(取引履歴!$M:$M,取引履歴!$A:$A,"売却",取引履歴!$K:$K,集計データ【売却】!$A22,取引履歴!$L:$L,"&gt;="&amp;DATE(YEAR(MAX(取引履歴!$L:$L)),G$11,1),取引履歴!$L:$L,"&lt;="&amp;EOMONTH(DATE(YEAR(MAX(取引履歴!$L:$L)),G$11,1),0))-SUMIFS(取引履歴!$F:$F,取引履歴!$A:$A,"売却",取引履歴!$K:$K,集計データ【売却】!$A22,取引履歴!$L:$L,"&gt;="&amp;DATE(YEAR(MAX(取引履歴!$L:$L)),G$11,1),取引履歴!$L:$L,"&lt;="&amp;EOMONTH(DATE(YEAR(MAX(取引履歴!$L:$L)),G$11,1),0)))/SUMIFS(取引履歴!$F:$F,取引履歴!$A:$A,"売却",取引履歴!$K:$K,集計データ【売却】!$A22,取引履歴!$L:$L,"&gt;="&amp;DATE(YEAR(MAX(取引履歴!$L:$L)),G$11,1),取引履歴!$L:$L,"&lt;="&amp;EOMONTH(DATE(YEAR(MAX(取引履歴!$L:$L)),G$11,1),0))))</f>
        <v/>
      </c>
      <c r="H23" s="153" t="str">
        <f>IF($A22="-","",IF(ISERROR((SUMIFS(取引履歴!$M:$M,取引履歴!$A:$A,"売却",取引履歴!$K:$K,集計データ【売却】!$A22,取引履歴!$L:$L,"&gt;="&amp;DATE(YEAR(MAX(取引履歴!$L:$L)),H$11,1),取引履歴!$L:$L,"&lt;="&amp;EOMONTH(DATE(YEAR(MAX(取引履歴!$L:$L)),H$11,1),0))-SUMIFS(取引履歴!$F:$F,取引履歴!$A:$A,"売却",取引履歴!$K:$K,集計データ【売却】!$A22,取引履歴!$L:$L,"&gt;="&amp;DATE(YEAR(MAX(取引履歴!$L:$L)),H$11,1),取引履歴!$L:$L,"&lt;="&amp;EOMONTH(DATE(YEAR(MAX(取引履歴!$L:$L)),H$11,1),0)))/SUMIFS(取引履歴!$F:$F,取引履歴!$A:$A,"売却",取引履歴!$K:$K,集計データ【売却】!$A22,取引履歴!$L:$L,"&gt;="&amp;DATE(YEAR(MAX(取引履歴!$L:$L)),H$11,1),取引履歴!$L:$L,"&lt;="&amp;EOMONTH(DATE(YEAR(MAX(取引履歴!$L:$L)),H$11,1),0))),"",(SUMIFS(取引履歴!$M:$M,取引履歴!$A:$A,"売却",取引履歴!$K:$K,集計データ【売却】!$A22,取引履歴!$L:$L,"&gt;="&amp;DATE(YEAR(MAX(取引履歴!$L:$L)),H$11,1),取引履歴!$L:$L,"&lt;="&amp;EOMONTH(DATE(YEAR(MAX(取引履歴!$L:$L)),H$11,1),0))-SUMIFS(取引履歴!$F:$F,取引履歴!$A:$A,"売却",取引履歴!$K:$K,集計データ【売却】!$A22,取引履歴!$L:$L,"&gt;="&amp;DATE(YEAR(MAX(取引履歴!$L:$L)),H$11,1),取引履歴!$L:$L,"&lt;="&amp;EOMONTH(DATE(YEAR(MAX(取引履歴!$L:$L)),H$11,1),0)))/SUMIFS(取引履歴!$F:$F,取引履歴!$A:$A,"売却",取引履歴!$K:$K,集計データ【売却】!$A22,取引履歴!$L:$L,"&gt;="&amp;DATE(YEAR(MAX(取引履歴!$L:$L)),H$11,1),取引履歴!$L:$L,"&lt;="&amp;EOMONTH(DATE(YEAR(MAX(取引履歴!$L:$L)),H$11,1),0))))</f>
        <v/>
      </c>
      <c r="I23" s="153" t="str">
        <f>IF($A22="-","",IF(ISERROR((SUMIFS(取引履歴!$M:$M,取引履歴!$A:$A,"売却",取引履歴!$K:$K,集計データ【売却】!$A22,取引履歴!$L:$L,"&gt;="&amp;DATE(YEAR(MAX(取引履歴!$L:$L)),I$11,1),取引履歴!$L:$L,"&lt;="&amp;EOMONTH(DATE(YEAR(MAX(取引履歴!$L:$L)),I$11,1),0))-SUMIFS(取引履歴!$F:$F,取引履歴!$A:$A,"売却",取引履歴!$K:$K,集計データ【売却】!$A22,取引履歴!$L:$L,"&gt;="&amp;DATE(YEAR(MAX(取引履歴!$L:$L)),I$11,1),取引履歴!$L:$L,"&lt;="&amp;EOMONTH(DATE(YEAR(MAX(取引履歴!$L:$L)),I$11,1),0)))/SUMIFS(取引履歴!$F:$F,取引履歴!$A:$A,"売却",取引履歴!$K:$K,集計データ【売却】!$A22,取引履歴!$L:$L,"&gt;="&amp;DATE(YEAR(MAX(取引履歴!$L:$L)),I$11,1),取引履歴!$L:$L,"&lt;="&amp;EOMONTH(DATE(YEAR(MAX(取引履歴!$L:$L)),I$11,1),0))),"",(SUMIFS(取引履歴!$M:$M,取引履歴!$A:$A,"売却",取引履歴!$K:$K,集計データ【売却】!$A22,取引履歴!$L:$L,"&gt;="&amp;DATE(YEAR(MAX(取引履歴!$L:$L)),I$11,1),取引履歴!$L:$L,"&lt;="&amp;EOMONTH(DATE(YEAR(MAX(取引履歴!$L:$L)),I$11,1),0))-SUMIFS(取引履歴!$F:$F,取引履歴!$A:$A,"売却",取引履歴!$K:$K,集計データ【売却】!$A22,取引履歴!$L:$L,"&gt;="&amp;DATE(YEAR(MAX(取引履歴!$L:$L)),I$11,1),取引履歴!$L:$L,"&lt;="&amp;EOMONTH(DATE(YEAR(MAX(取引履歴!$L:$L)),I$11,1),0)))/SUMIFS(取引履歴!$F:$F,取引履歴!$A:$A,"売却",取引履歴!$K:$K,集計データ【売却】!$A22,取引履歴!$L:$L,"&gt;="&amp;DATE(YEAR(MAX(取引履歴!$L:$L)),I$11,1),取引履歴!$L:$L,"&lt;="&amp;EOMONTH(DATE(YEAR(MAX(取引履歴!$L:$L)),I$11,1),0))))</f>
        <v/>
      </c>
      <c r="J23" s="153" t="str">
        <f>IF($A22="-","",IF(ISERROR((SUMIFS(取引履歴!$M:$M,取引履歴!$A:$A,"売却",取引履歴!$K:$K,集計データ【売却】!$A22,取引履歴!$L:$L,"&gt;="&amp;DATE(YEAR(MAX(取引履歴!$L:$L)),J$11,1),取引履歴!$L:$L,"&lt;="&amp;EOMONTH(DATE(YEAR(MAX(取引履歴!$L:$L)),J$11,1),0))-SUMIFS(取引履歴!$F:$F,取引履歴!$A:$A,"売却",取引履歴!$K:$K,集計データ【売却】!$A22,取引履歴!$L:$L,"&gt;="&amp;DATE(YEAR(MAX(取引履歴!$L:$L)),J$11,1),取引履歴!$L:$L,"&lt;="&amp;EOMONTH(DATE(YEAR(MAX(取引履歴!$L:$L)),J$11,1),0)))/SUMIFS(取引履歴!$F:$F,取引履歴!$A:$A,"売却",取引履歴!$K:$K,集計データ【売却】!$A22,取引履歴!$L:$L,"&gt;="&amp;DATE(YEAR(MAX(取引履歴!$L:$L)),J$11,1),取引履歴!$L:$L,"&lt;="&amp;EOMONTH(DATE(YEAR(MAX(取引履歴!$L:$L)),J$11,1),0))),"",(SUMIFS(取引履歴!$M:$M,取引履歴!$A:$A,"売却",取引履歴!$K:$K,集計データ【売却】!$A22,取引履歴!$L:$L,"&gt;="&amp;DATE(YEAR(MAX(取引履歴!$L:$L)),J$11,1),取引履歴!$L:$L,"&lt;="&amp;EOMONTH(DATE(YEAR(MAX(取引履歴!$L:$L)),J$11,1),0))-SUMIFS(取引履歴!$F:$F,取引履歴!$A:$A,"売却",取引履歴!$K:$K,集計データ【売却】!$A22,取引履歴!$L:$L,"&gt;="&amp;DATE(YEAR(MAX(取引履歴!$L:$L)),J$11,1),取引履歴!$L:$L,"&lt;="&amp;EOMONTH(DATE(YEAR(MAX(取引履歴!$L:$L)),J$11,1),0)))/SUMIFS(取引履歴!$F:$F,取引履歴!$A:$A,"売却",取引履歴!$K:$K,集計データ【売却】!$A22,取引履歴!$L:$L,"&gt;="&amp;DATE(YEAR(MAX(取引履歴!$L:$L)),J$11,1),取引履歴!$L:$L,"&lt;="&amp;EOMONTH(DATE(YEAR(MAX(取引履歴!$L:$L)),J$11,1),0))))</f>
        <v/>
      </c>
      <c r="K23" s="153" t="str">
        <f>IF($A22="-","",IF(ISERROR((SUMIFS(取引履歴!$M:$M,取引履歴!$A:$A,"売却",取引履歴!$K:$K,集計データ【売却】!$A22,取引履歴!$L:$L,"&gt;="&amp;DATE(YEAR(MAX(取引履歴!$L:$L)),K$11,1),取引履歴!$L:$L,"&lt;="&amp;EOMONTH(DATE(YEAR(MAX(取引履歴!$L:$L)),K$11,1),0))-SUMIFS(取引履歴!$F:$F,取引履歴!$A:$A,"売却",取引履歴!$K:$K,集計データ【売却】!$A22,取引履歴!$L:$L,"&gt;="&amp;DATE(YEAR(MAX(取引履歴!$L:$L)),K$11,1),取引履歴!$L:$L,"&lt;="&amp;EOMONTH(DATE(YEAR(MAX(取引履歴!$L:$L)),K$11,1),0)))/SUMIFS(取引履歴!$F:$F,取引履歴!$A:$A,"売却",取引履歴!$K:$K,集計データ【売却】!$A22,取引履歴!$L:$L,"&gt;="&amp;DATE(YEAR(MAX(取引履歴!$L:$L)),K$11,1),取引履歴!$L:$L,"&lt;="&amp;EOMONTH(DATE(YEAR(MAX(取引履歴!$L:$L)),K$11,1),0))),"",(SUMIFS(取引履歴!$M:$M,取引履歴!$A:$A,"売却",取引履歴!$K:$K,集計データ【売却】!$A22,取引履歴!$L:$L,"&gt;="&amp;DATE(YEAR(MAX(取引履歴!$L:$L)),K$11,1),取引履歴!$L:$L,"&lt;="&amp;EOMONTH(DATE(YEAR(MAX(取引履歴!$L:$L)),K$11,1),0))-SUMIFS(取引履歴!$F:$F,取引履歴!$A:$A,"売却",取引履歴!$K:$K,集計データ【売却】!$A22,取引履歴!$L:$L,"&gt;="&amp;DATE(YEAR(MAX(取引履歴!$L:$L)),K$11,1),取引履歴!$L:$L,"&lt;="&amp;EOMONTH(DATE(YEAR(MAX(取引履歴!$L:$L)),K$11,1),0)))/SUMIFS(取引履歴!$F:$F,取引履歴!$A:$A,"売却",取引履歴!$K:$K,集計データ【売却】!$A22,取引履歴!$L:$L,"&gt;="&amp;DATE(YEAR(MAX(取引履歴!$L:$L)),K$11,1),取引履歴!$L:$L,"&lt;="&amp;EOMONTH(DATE(YEAR(MAX(取引履歴!$L:$L)),K$11,1),0))))</f>
        <v/>
      </c>
      <c r="L23" s="153" t="str">
        <f>IF($A22="-","",IF(ISERROR((SUMIFS(取引履歴!$M:$M,取引履歴!$A:$A,"売却",取引履歴!$K:$K,集計データ【売却】!$A22,取引履歴!$L:$L,"&gt;="&amp;DATE(YEAR(MAX(取引履歴!$L:$L)),L$11,1),取引履歴!$L:$L,"&lt;="&amp;EOMONTH(DATE(YEAR(MAX(取引履歴!$L:$L)),L$11,1),0))-SUMIFS(取引履歴!$F:$F,取引履歴!$A:$A,"売却",取引履歴!$K:$K,集計データ【売却】!$A22,取引履歴!$L:$L,"&gt;="&amp;DATE(YEAR(MAX(取引履歴!$L:$L)),L$11,1),取引履歴!$L:$L,"&lt;="&amp;EOMONTH(DATE(YEAR(MAX(取引履歴!$L:$L)),L$11,1),0)))/SUMIFS(取引履歴!$F:$F,取引履歴!$A:$A,"売却",取引履歴!$K:$K,集計データ【売却】!$A22,取引履歴!$L:$L,"&gt;="&amp;DATE(YEAR(MAX(取引履歴!$L:$L)),L$11,1),取引履歴!$L:$L,"&lt;="&amp;EOMONTH(DATE(YEAR(MAX(取引履歴!$L:$L)),L$11,1),0))),"",(SUMIFS(取引履歴!$M:$M,取引履歴!$A:$A,"売却",取引履歴!$K:$K,集計データ【売却】!$A22,取引履歴!$L:$L,"&gt;="&amp;DATE(YEAR(MAX(取引履歴!$L:$L)),L$11,1),取引履歴!$L:$L,"&lt;="&amp;EOMONTH(DATE(YEAR(MAX(取引履歴!$L:$L)),L$11,1),0))-SUMIFS(取引履歴!$F:$F,取引履歴!$A:$A,"売却",取引履歴!$K:$K,集計データ【売却】!$A22,取引履歴!$L:$L,"&gt;="&amp;DATE(YEAR(MAX(取引履歴!$L:$L)),L$11,1),取引履歴!$L:$L,"&lt;="&amp;EOMONTH(DATE(YEAR(MAX(取引履歴!$L:$L)),L$11,1),0)))/SUMIFS(取引履歴!$F:$F,取引履歴!$A:$A,"売却",取引履歴!$K:$K,集計データ【売却】!$A22,取引履歴!$L:$L,"&gt;="&amp;DATE(YEAR(MAX(取引履歴!$L:$L)),L$11,1),取引履歴!$L:$L,"&lt;="&amp;EOMONTH(DATE(YEAR(MAX(取引履歴!$L:$L)),L$11,1),0))))</f>
        <v/>
      </c>
      <c r="M23" s="153" t="str">
        <f>IF($A22="-","",IF(ISERROR((SUMIFS(取引履歴!$M:$M,取引履歴!$A:$A,"売却",取引履歴!$K:$K,集計データ【売却】!$A22,取引履歴!$L:$L,"&gt;="&amp;DATE(YEAR(MAX(取引履歴!$L:$L)),M$11,1),取引履歴!$L:$L,"&lt;="&amp;EOMONTH(DATE(YEAR(MAX(取引履歴!$L:$L)),M$11,1),0))-SUMIFS(取引履歴!$F:$F,取引履歴!$A:$A,"売却",取引履歴!$K:$K,集計データ【売却】!$A22,取引履歴!$L:$L,"&gt;="&amp;DATE(YEAR(MAX(取引履歴!$L:$L)),M$11,1),取引履歴!$L:$L,"&lt;="&amp;EOMONTH(DATE(YEAR(MAX(取引履歴!$L:$L)),M$11,1),0)))/SUMIFS(取引履歴!$F:$F,取引履歴!$A:$A,"売却",取引履歴!$K:$K,集計データ【売却】!$A22,取引履歴!$L:$L,"&gt;="&amp;DATE(YEAR(MAX(取引履歴!$L:$L)),M$11,1),取引履歴!$L:$L,"&lt;="&amp;EOMONTH(DATE(YEAR(MAX(取引履歴!$L:$L)),M$11,1),0))),"",(SUMIFS(取引履歴!$M:$M,取引履歴!$A:$A,"売却",取引履歴!$K:$K,集計データ【売却】!$A22,取引履歴!$L:$L,"&gt;="&amp;DATE(YEAR(MAX(取引履歴!$L:$L)),M$11,1),取引履歴!$L:$L,"&lt;="&amp;EOMONTH(DATE(YEAR(MAX(取引履歴!$L:$L)),M$11,1),0))-SUMIFS(取引履歴!$F:$F,取引履歴!$A:$A,"売却",取引履歴!$K:$K,集計データ【売却】!$A22,取引履歴!$L:$L,"&gt;="&amp;DATE(YEAR(MAX(取引履歴!$L:$L)),M$11,1),取引履歴!$L:$L,"&lt;="&amp;EOMONTH(DATE(YEAR(MAX(取引履歴!$L:$L)),M$11,1),0)))/SUMIFS(取引履歴!$F:$F,取引履歴!$A:$A,"売却",取引履歴!$K:$K,集計データ【売却】!$A22,取引履歴!$L:$L,"&gt;="&amp;DATE(YEAR(MAX(取引履歴!$L:$L)),M$11,1),取引履歴!$L:$L,"&lt;="&amp;EOMONTH(DATE(YEAR(MAX(取引履歴!$L:$L)),M$11,1),0))))</f>
        <v/>
      </c>
    </row>
    <row r="24" spans="1:22" x14ac:dyDescent="0.4">
      <c r="H24" s="11"/>
      <c r="I24" s="11"/>
    </row>
    <row r="25" spans="1:22" ht="19.5" x14ac:dyDescent="0.4">
      <c r="A25" s="149" t="s">
        <v>3982</v>
      </c>
      <c r="B25" s="56"/>
      <c r="C25" s="56"/>
      <c r="D25" s="1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22" x14ac:dyDescent="0.4">
      <c r="A26" s="96" t="s">
        <v>27</v>
      </c>
      <c r="B26" s="159">
        <f>YEAR(MAX(取引履歴!L:L))</f>
        <v>1900</v>
      </c>
      <c r="C26" s="160">
        <f>B26-1</f>
        <v>1899</v>
      </c>
      <c r="D26" s="160">
        <f t="shared" ref="D26:V26" si="0">C26-1</f>
        <v>1898</v>
      </c>
      <c r="E26" s="160">
        <f t="shared" si="0"/>
        <v>1897</v>
      </c>
      <c r="F26" s="160">
        <f t="shared" si="0"/>
        <v>1896</v>
      </c>
      <c r="G26" s="160">
        <f t="shared" si="0"/>
        <v>1895</v>
      </c>
      <c r="H26" s="160">
        <f t="shared" si="0"/>
        <v>1894</v>
      </c>
      <c r="I26" s="160">
        <f t="shared" si="0"/>
        <v>1893</v>
      </c>
      <c r="J26" s="160">
        <f t="shared" si="0"/>
        <v>1892</v>
      </c>
      <c r="K26" s="160">
        <f t="shared" si="0"/>
        <v>1891</v>
      </c>
      <c r="L26" s="160">
        <f t="shared" si="0"/>
        <v>1890</v>
      </c>
      <c r="M26" s="160">
        <f t="shared" si="0"/>
        <v>1889</v>
      </c>
      <c r="N26" s="160">
        <f t="shared" si="0"/>
        <v>1888</v>
      </c>
      <c r="O26" s="160">
        <f t="shared" si="0"/>
        <v>1887</v>
      </c>
      <c r="P26" s="160">
        <f t="shared" si="0"/>
        <v>1886</v>
      </c>
      <c r="Q26" s="160">
        <f t="shared" si="0"/>
        <v>1885</v>
      </c>
      <c r="R26" s="160">
        <f t="shared" si="0"/>
        <v>1884</v>
      </c>
      <c r="S26" s="160">
        <f t="shared" si="0"/>
        <v>1883</v>
      </c>
      <c r="T26" s="160">
        <f t="shared" si="0"/>
        <v>1882</v>
      </c>
      <c r="U26" s="160">
        <f t="shared" si="0"/>
        <v>1881</v>
      </c>
      <c r="V26" s="160">
        <f t="shared" si="0"/>
        <v>1880</v>
      </c>
    </row>
    <row r="27" spans="1:22" x14ac:dyDescent="0.4">
      <c r="A27" s="215" t="str">
        <f>初期設定!$B$7</f>
        <v>1人目</v>
      </c>
      <c r="B27" s="95" t="str">
        <f>IF($A27="-","",IF(SUMIFS(取引履歴!$Q:$Q,取引履歴!$K:$K,集計データ【売却】!$A27,取引履歴!$A:$A,"売却",取引履歴!$L:$L,"&gt;="&amp;DATE(B$26,1,1),取引履歴!$L:$L,"&lt;"&amp;EDATE(DATE(B$26,1,1),12))=0,"",SUMIFS(取引履歴!$Q:$Q,取引履歴!$K:$K,集計データ【売却】!$A27,取引履歴!$A:$A,"売却",取引履歴!$L:$L,"&gt;="&amp;DATE(B$26,1,1),取引履歴!$L:$L,"&lt;"&amp;EDATE(DATE(B$26,1,1),12))))</f>
        <v/>
      </c>
      <c r="C27" s="95" t="str">
        <f>IF($A27="-","",IF(SUMIFS(取引履歴!$Q:$Q,取引履歴!$K:$K,集計データ【売却】!$A27,取引履歴!$A:$A,"売却",取引履歴!$L:$L,"&gt;="&amp;DATE(C$26,1,1),取引履歴!$L:$L,"&lt;"&amp;EDATE(DATE(C$26,1,1),12))=0,"",SUMIFS(取引履歴!$Q:$Q,取引履歴!$K:$K,集計データ【売却】!$A27,取引履歴!$A:$A,"売却",取引履歴!$L:$L,"&gt;="&amp;DATE(C$26,1,1),取引履歴!$L:$L,"&lt;"&amp;EDATE(DATE(C$26,1,1),12))))</f>
        <v/>
      </c>
      <c r="D27" s="95" t="str">
        <f>IF($A27="-","",IF(SUMIFS(取引履歴!$Q:$Q,取引履歴!$K:$K,集計データ【売却】!$A27,取引履歴!$A:$A,"売却",取引履歴!$L:$L,"&gt;="&amp;DATE(D$26,1,1),取引履歴!$L:$L,"&lt;"&amp;EDATE(DATE(D$26,1,1),12))=0,"",SUMIFS(取引履歴!$Q:$Q,取引履歴!$K:$K,集計データ【売却】!$A27,取引履歴!$A:$A,"売却",取引履歴!$L:$L,"&gt;="&amp;DATE(D$26,1,1),取引履歴!$L:$L,"&lt;"&amp;EDATE(DATE(D$26,1,1),12))))</f>
        <v/>
      </c>
      <c r="E27" s="95" t="str">
        <f>IF($A27="-","",IF(SUMIFS(取引履歴!$Q:$Q,取引履歴!$K:$K,集計データ【売却】!$A27,取引履歴!$A:$A,"売却",取引履歴!$L:$L,"&gt;="&amp;DATE(E$26,1,1),取引履歴!$L:$L,"&lt;"&amp;EDATE(DATE(E$26,1,1),12))=0,"",SUMIFS(取引履歴!$Q:$Q,取引履歴!$K:$K,集計データ【売却】!$A27,取引履歴!$A:$A,"売却",取引履歴!$L:$L,"&gt;="&amp;DATE(E$26,1,1),取引履歴!$L:$L,"&lt;"&amp;EDATE(DATE(E$26,1,1),12))))</f>
        <v/>
      </c>
      <c r="F27" s="95" t="str">
        <f>IF($A27="-","",IF(SUMIFS(取引履歴!$Q:$Q,取引履歴!$K:$K,集計データ【売却】!$A27,取引履歴!$A:$A,"売却",取引履歴!$L:$L,"&gt;="&amp;DATE(F$26,1,1),取引履歴!$L:$L,"&lt;"&amp;EDATE(DATE(F$26,1,1),12))=0,"",SUMIFS(取引履歴!$Q:$Q,取引履歴!$K:$K,集計データ【売却】!$A27,取引履歴!$A:$A,"売却",取引履歴!$L:$L,"&gt;="&amp;DATE(F$26,1,1),取引履歴!$L:$L,"&lt;"&amp;EDATE(DATE(F$26,1,1),12))))</f>
        <v/>
      </c>
      <c r="G27" s="95" t="str">
        <f>IF($A27="-","",IF(SUMIFS(取引履歴!$Q:$Q,取引履歴!$K:$K,集計データ【売却】!$A27,取引履歴!$A:$A,"売却",取引履歴!$L:$L,"&gt;="&amp;DATE(G$26,1,1),取引履歴!$L:$L,"&lt;"&amp;EDATE(DATE(G$26,1,1),12))=0,"",SUMIFS(取引履歴!$Q:$Q,取引履歴!$K:$K,集計データ【売却】!$A27,取引履歴!$A:$A,"売却",取引履歴!$L:$L,"&gt;="&amp;DATE(G$26,1,1),取引履歴!$L:$L,"&lt;"&amp;EDATE(DATE(G$26,1,1),12))))</f>
        <v/>
      </c>
      <c r="H27" s="95" t="str">
        <f>IF($A27="-","",IF(SUMIFS(取引履歴!$Q:$Q,取引履歴!$K:$K,集計データ【売却】!$A27,取引履歴!$A:$A,"売却",取引履歴!$L:$L,"&gt;="&amp;DATE(H$26,1,1),取引履歴!$L:$L,"&lt;"&amp;EDATE(DATE(H$26,1,1),12))=0,"",SUMIFS(取引履歴!$Q:$Q,取引履歴!$K:$K,集計データ【売却】!$A27,取引履歴!$A:$A,"売却",取引履歴!$L:$L,"&gt;="&amp;DATE(H$26,1,1),取引履歴!$L:$L,"&lt;"&amp;EDATE(DATE(H$26,1,1),12))))</f>
        <v/>
      </c>
      <c r="I27" s="95" t="str">
        <f>IF($A27="-","",IF(SUMIFS(取引履歴!$Q:$Q,取引履歴!$K:$K,集計データ【売却】!$A27,取引履歴!$A:$A,"売却",取引履歴!$L:$L,"&gt;="&amp;DATE(I$26,1,1),取引履歴!$L:$L,"&lt;"&amp;EDATE(DATE(I$26,1,1),12))=0,"",SUMIFS(取引履歴!$Q:$Q,取引履歴!$K:$K,集計データ【売却】!$A27,取引履歴!$A:$A,"売却",取引履歴!$L:$L,"&gt;="&amp;DATE(I$26,1,1),取引履歴!$L:$L,"&lt;"&amp;EDATE(DATE(I$26,1,1),12))))</f>
        <v/>
      </c>
      <c r="J27" s="95" t="str">
        <f>IF($A27="-","",IF(SUMIFS(取引履歴!$Q:$Q,取引履歴!$K:$K,集計データ【売却】!$A27,取引履歴!$A:$A,"売却",取引履歴!$L:$L,"&gt;="&amp;DATE(J$26,1,1),取引履歴!$L:$L,"&lt;"&amp;EDATE(DATE(J$26,1,1),12))=0,"",SUMIFS(取引履歴!$Q:$Q,取引履歴!$K:$K,集計データ【売却】!$A27,取引履歴!$A:$A,"売却",取引履歴!$L:$L,"&gt;="&amp;DATE(J$26,1,1),取引履歴!$L:$L,"&lt;"&amp;EDATE(DATE(J$26,1,1),12))))</f>
        <v/>
      </c>
      <c r="K27" s="95" t="str">
        <f>IF($A27="-","",IF(SUMIFS(取引履歴!$Q:$Q,取引履歴!$K:$K,集計データ【売却】!$A27,取引履歴!$A:$A,"売却",取引履歴!$L:$L,"&gt;="&amp;DATE(K$26,1,1),取引履歴!$L:$L,"&lt;"&amp;EDATE(DATE(K$26,1,1),12))=0,"",SUMIFS(取引履歴!$Q:$Q,取引履歴!$K:$K,集計データ【売却】!$A27,取引履歴!$A:$A,"売却",取引履歴!$L:$L,"&gt;="&amp;DATE(K$26,1,1),取引履歴!$L:$L,"&lt;"&amp;EDATE(DATE(K$26,1,1),12))))</f>
        <v/>
      </c>
      <c r="L27" s="95" t="str">
        <f>IF($A27="-","",IF(SUMIFS(取引履歴!$Q:$Q,取引履歴!$K:$K,集計データ【売却】!$A27,取引履歴!$A:$A,"売却",取引履歴!$L:$L,"&gt;="&amp;DATE(L$26,1,1),取引履歴!$L:$L,"&lt;"&amp;EDATE(DATE(L$26,1,1),12))=0,"",SUMIFS(取引履歴!$Q:$Q,取引履歴!$K:$K,集計データ【売却】!$A27,取引履歴!$A:$A,"売却",取引履歴!$L:$L,"&gt;="&amp;DATE(L$26,1,1),取引履歴!$L:$L,"&lt;"&amp;EDATE(DATE(L$26,1,1),12))))</f>
        <v/>
      </c>
      <c r="M27" s="95" t="str">
        <f>IF($A27="-","",IF(SUMIFS(取引履歴!$Q:$Q,取引履歴!$K:$K,集計データ【売却】!$A27,取引履歴!$A:$A,"売却",取引履歴!$L:$L,"&gt;="&amp;DATE(M$26,1,1),取引履歴!$L:$L,"&lt;"&amp;EDATE(DATE(M$26,1,1),12))=0,"",SUMIFS(取引履歴!$Q:$Q,取引履歴!$K:$K,集計データ【売却】!$A27,取引履歴!$A:$A,"売却",取引履歴!$L:$L,"&gt;="&amp;DATE(M$26,1,1),取引履歴!$L:$L,"&lt;"&amp;EDATE(DATE(M$26,1,1),12))))</f>
        <v/>
      </c>
      <c r="N27" s="95" t="str">
        <f>IF($A27="-","",IF(SUMIFS(取引履歴!$Q:$Q,取引履歴!$K:$K,集計データ【売却】!$A27,取引履歴!$A:$A,"売却",取引履歴!$L:$L,"&gt;="&amp;DATE(N$26,1,1),取引履歴!$L:$L,"&lt;"&amp;EDATE(DATE(N$26,1,1),12))=0,"",SUMIFS(取引履歴!$Q:$Q,取引履歴!$K:$K,集計データ【売却】!$A27,取引履歴!$A:$A,"売却",取引履歴!$L:$L,"&gt;="&amp;DATE(N$26,1,1),取引履歴!$L:$L,"&lt;"&amp;EDATE(DATE(N$26,1,1),12))))</f>
        <v/>
      </c>
      <c r="O27" s="95" t="str">
        <f>IF($A27="-","",IF(SUMIFS(取引履歴!$Q:$Q,取引履歴!$K:$K,集計データ【売却】!$A27,取引履歴!$A:$A,"売却",取引履歴!$L:$L,"&gt;="&amp;DATE(O$26,1,1),取引履歴!$L:$L,"&lt;"&amp;EDATE(DATE(O$26,1,1),12))=0,"",SUMIFS(取引履歴!$Q:$Q,取引履歴!$K:$K,集計データ【売却】!$A27,取引履歴!$A:$A,"売却",取引履歴!$L:$L,"&gt;="&amp;DATE(O$26,1,1),取引履歴!$L:$L,"&lt;"&amp;EDATE(DATE(O$26,1,1),12))))</f>
        <v/>
      </c>
      <c r="P27" s="95" t="str">
        <f>IF($A27="-","",IF(SUMIFS(取引履歴!$Q:$Q,取引履歴!$K:$K,集計データ【売却】!$A27,取引履歴!$A:$A,"売却",取引履歴!$L:$L,"&gt;="&amp;DATE(P$26,1,1),取引履歴!$L:$L,"&lt;"&amp;EDATE(DATE(P$26,1,1),12))=0,"",SUMIFS(取引履歴!$Q:$Q,取引履歴!$K:$K,集計データ【売却】!$A27,取引履歴!$A:$A,"売却",取引履歴!$L:$L,"&gt;="&amp;DATE(P$26,1,1),取引履歴!$L:$L,"&lt;"&amp;EDATE(DATE(P$26,1,1),12))))</f>
        <v/>
      </c>
      <c r="Q27" s="95" t="str">
        <f>IF($A27="-","",IF(SUMIFS(取引履歴!$Q:$Q,取引履歴!$K:$K,集計データ【売却】!$A27,取引履歴!$A:$A,"売却",取引履歴!$L:$L,"&gt;="&amp;DATE(Q$26,1,1),取引履歴!$L:$L,"&lt;"&amp;EDATE(DATE(Q$26,1,1),12))=0,"",SUMIFS(取引履歴!$Q:$Q,取引履歴!$K:$K,集計データ【売却】!$A27,取引履歴!$A:$A,"売却",取引履歴!$L:$L,"&gt;="&amp;DATE(Q$26,1,1),取引履歴!$L:$L,"&lt;"&amp;EDATE(DATE(Q$26,1,1),12))))</f>
        <v/>
      </c>
      <c r="R27" s="95" t="str">
        <f>IF($A27="-","",IF(SUMIFS(取引履歴!$Q:$Q,取引履歴!$K:$K,集計データ【売却】!$A27,取引履歴!$A:$A,"売却",取引履歴!$L:$L,"&gt;="&amp;DATE(R$26,1,1),取引履歴!$L:$L,"&lt;"&amp;EDATE(DATE(R$26,1,1),12))=0,"",SUMIFS(取引履歴!$Q:$Q,取引履歴!$K:$K,集計データ【売却】!$A27,取引履歴!$A:$A,"売却",取引履歴!$L:$L,"&gt;="&amp;DATE(R$26,1,1),取引履歴!$L:$L,"&lt;"&amp;EDATE(DATE(R$26,1,1),12))))</f>
        <v/>
      </c>
      <c r="S27" s="95" t="str">
        <f>IF($A27="-","",IF(SUMIFS(取引履歴!$Q:$Q,取引履歴!$K:$K,集計データ【売却】!$A27,取引履歴!$A:$A,"売却",取引履歴!$L:$L,"&gt;="&amp;DATE(S$26,1,1),取引履歴!$L:$L,"&lt;"&amp;EDATE(DATE(S$26,1,1),12))=0,"",SUMIFS(取引履歴!$Q:$Q,取引履歴!$K:$K,集計データ【売却】!$A27,取引履歴!$A:$A,"売却",取引履歴!$L:$L,"&gt;="&amp;DATE(S$26,1,1),取引履歴!$L:$L,"&lt;"&amp;EDATE(DATE(S$26,1,1),12))))</f>
        <v/>
      </c>
      <c r="T27" s="95" t="str">
        <f>IF($A27="-","",IF(SUMIFS(取引履歴!$Q:$Q,取引履歴!$K:$K,集計データ【売却】!$A27,取引履歴!$A:$A,"売却",取引履歴!$L:$L,"&gt;="&amp;DATE(T$26,1,1),取引履歴!$L:$L,"&lt;"&amp;EDATE(DATE(T$26,1,1),12))=0,"",SUMIFS(取引履歴!$Q:$Q,取引履歴!$K:$K,集計データ【売却】!$A27,取引履歴!$A:$A,"売却",取引履歴!$L:$L,"&gt;="&amp;DATE(T$26,1,1),取引履歴!$L:$L,"&lt;"&amp;EDATE(DATE(T$26,1,1),12))))</f>
        <v/>
      </c>
      <c r="U27" s="95" t="str">
        <f>IF($A27="-","",IF(SUMIFS(取引履歴!$Q:$Q,取引履歴!$K:$K,集計データ【売却】!$A27,取引履歴!$A:$A,"売却",取引履歴!$L:$L,"&gt;="&amp;DATE(U$26,1,1),取引履歴!$L:$L,"&lt;"&amp;EDATE(DATE(U$26,1,1),12))=0,"",SUMIFS(取引履歴!$Q:$Q,取引履歴!$K:$K,集計データ【売却】!$A27,取引履歴!$A:$A,"売却",取引履歴!$L:$L,"&gt;="&amp;DATE(U$26,1,1),取引履歴!$L:$L,"&lt;"&amp;EDATE(DATE(U$26,1,1),12))))</f>
        <v/>
      </c>
      <c r="V27" s="95" t="str">
        <f>IF($A27="-","",IF(SUMIFS(取引履歴!$Q:$Q,取引履歴!$K:$K,集計データ【売却】!$A27,取引履歴!$A:$A,"売却",取引履歴!$L:$L,"&gt;="&amp;DATE(V$26,1,1),取引履歴!$L:$L,"&lt;"&amp;EDATE(DATE(V$26,1,1),12))=0,"",SUMIFS(取引履歴!$Q:$Q,取引履歴!$K:$K,集計データ【売却】!$A27,取引履歴!$A:$A,"売却",取引履歴!$L:$L,"&gt;="&amp;DATE(V$26,1,1),取引履歴!$L:$L,"&lt;"&amp;EDATE(DATE(V$26,1,1),12))))</f>
        <v/>
      </c>
    </row>
    <row r="28" spans="1:22" x14ac:dyDescent="0.4">
      <c r="A28" s="216"/>
      <c r="B28" s="153" t="str">
        <f>IF($A27="-","",IF(ISERROR((SUMIFS(取引履歴!$M:$M,取引履歴!$A:$A,"売却",取引履歴!$K:$K,集計データ【売却】!$A27,取引履歴!$L:$L,"&gt;="&amp;DATE(B$26,1,1),取引履歴!$L:$L,"&lt;"&amp;EDATE(DATE(B$26,1,1),12))-SUMIFS(取引履歴!$F:$F,取引履歴!$A:$A,"売却",取引履歴!$K:$K,集計データ【売却】!$A27,取引履歴!$L:$L,"&gt;="&amp;DATE(B$26,1,1),取引履歴!$L:$L,"&lt;"&amp;EDATE(DATE(B$26,1,1),12)))/SUMIFS(取引履歴!$F:$F,取引履歴!$A:$A,"売却",取引履歴!$K:$K,集計データ【売却】!$A27,取引履歴!$L:$L,"&gt;="&amp;DATE(B$26,1,1),取引履歴!$L:$L,"&lt;"&amp;EDATE(DATE(B$26,1,1),12))),"",(SUMIFS(取引履歴!$M:$M,取引履歴!$A:$A,"売却",取引履歴!$K:$K,集計データ【売却】!$A27,取引履歴!$L:$L,"&gt;="&amp;DATE(B$26,1,1),取引履歴!$L:$L,"&lt;"&amp;EDATE(DATE(B$26,1,1),12))-SUMIFS(取引履歴!$F:$F,取引履歴!$A:$A,"売却",取引履歴!$K:$K,集計データ【売却】!$A27,取引履歴!$L:$L,"&gt;="&amp;DATE(B$26,1,1),取引履歴!$L:$L,"&lt;"&amp;EDATE(DATE(B$26,1,1),12)))/SUMIFS(取引履歴!$F:$F,取引履歴!$A:$A,"売却",取引履歴!$K:$K,集計データ【売却】!$A27,取引履歴!$L:$L,"&gt;="&amp;DATE(B$26,1,1),取引履歴!$L:$L,"&lt;"&amp;EDATE(DATE(B$26,1,1),12))))</f>
        <v/>
      </c>
      <c r="C28" s="153" t="str">
        <f>IF($A27="-","",IF(ISERROR((SUMIFS(取引履歴!$M:$M,取引履歴!$A:$A,"売却",取引履歴!$K:$K,集計データ【売却】!$A27,取引履歴!$L:$L,"&gt;="&amp;DATE(C$26,1,1),取引履歴!$L:$L,"&lt;"&amp;EDATE(DATE(C$26,1,1),12))-SUMIFS(取引履歴!$F:$F,取引履歴!$A:$A,"売却",取引履歴!$K:$K,集計データ【売却】!$A27,取引履歴!$L:$L,"&gt;="&amp;DATE(C$26,1,1),取引履歴!$L:$L,"&lt;"&amp;EDATE(DATE(C$26,1,1),12)))/SUMIFS(取引履歴!$F:$F,取引履歴!$A:$A,"売却",取引履歴!$K:$K,集計データ【売却】!$A27,取引履歴!$L:$L,"&gt;="&amp;DATE(C$26,1,1),取引履歴!$L:$L,"&lt;"&amp;EDATE(DATE(C$26,1,1),12))),"",(SUMIFS(取引履歴!$M:$M,取引履歴!$A:$A,"売却",取引履歴!$K:$K,集計データ【売却】!$A27,取引履歴!$L:$L,"&gt;="&amp;DATE(C$26,1,1),取引履歴!$L:$L,"&lt;"&amp;EDATE(DATE(C$26,1,1),12))-SUMIFS(取引履歴!$F:$F,取引履歴!$A:$A,"売却",取引履歴!$K:$K,集計データ【売却】!$A27,取引履歴!$L:$L,"&gt;="&amp;DATE(C$26,1,1),取引履歴!$L:$L,"&lt;"&amp;EDATE(DATE(C$26,1,1),12)))/SUMIFS(取引履歴!$F:$F,取引履歴!$A:$A,"売却",取引履歴!$K:$K,集計データ【売却】!$A27,取引履歴!$L:$L,"&gt;="&amp;DATE(C$26,1,1),取引履歴!$L:$L,"&lt;"&amp;EDATE(DATE(C$26,1,1),12))))</f>
        <v/>
      </c>
      <c r="D28" s="153" t="str">
        <f>IF($A27="-","",IF(ISERROR((SUMIFS(取引履歴!$M:$M,取引履歴!$A:$A,"売却",取引履歴!$K:$K,集計データ【売却】!$A27,取引履歴!$L:$L,"&gt;="&amp;DATE(D$26,1,1),取引履歴!$L:$L,"&lt;"&amp;EDATE(DATE(D$26,1,1),12))-SUMIFS(取引履歴!$F:$F,取引履歴!$A:$A,"売却",取引履歴!$K:$K,集計データ【売却】!$A27,取引履歴!$L:$L,"&gt;="&amp;DATE(D$26,1,1),取引履歴!$L:$L,"&lt;"&amp;EDATE(DATE(D$26,1,1),12)))/SUMIFS(取引履歴!$F:$F,取引履歴!$A:$A,"売却",取引履歴!$K:$K,集計データ【売却】!$A27,取引履歴!$L:$L,"&gt;="&amp;DATE(D$26,1,1),取引履歴!$L:$L,"&lt;"&amp;EDATE(DATE(D$26,1,1),12))),"",(SUMIFS(取引履歴!$M:$M,取引履歴!$A:$A,"売却",取引履歴!$K:$K,集計データ【売却】!$A27,取引履歴!$L:$L,"&gt;="&amp;DATE(D$26,1,1),取引履歴!$L:$L,"&lt;"&amp;EDATE(DATE(D$26,1,1),12))-SUMIFS(取引履歴!$F:$F,取引履歴!$A:$A,"売却",取引履歴!$K:$K,集計データ【売却】!$A27,取引履歴!$L:$L,"&gt;="&amp;DATE(D$26,1,1),取引履歴!$L:$L,"&lt;"&amp;EDATE(DATE(D$26,1,1),12)))/SUMIFS(取引履歴!$F:$F,取引履歴!$A:$A,"売却",取引履歴!$K:$K,集計データ【売却】!$A27,取引履歴!$L:$L,"&gt;="&amp;DATE(D$26,1,1),取引履歴!$L:$L,"&lt;"&amp;EDATE(DATE(D$26,1,1),12))))</f>
        <v/>
      </c>
      <c r="E28" s="153" t="str">
        <f>IF($A27="-","",IF(ISERROR((SUMIFS(取引履歴!$M:$M,取引履歴!$A:$A,"売却",取引履歴!$K:$K,集計データ【売却】!$A27,取引履歴!$L:$L,"&gt;="&amp;DATE(E$26,1,1),取引履歴!$L:$L,"&lt;"&amp;EDATE(DATE(E$26,1,1),12))-SUMIFS(取引履歴!$F:$F,取引履歴!$A:$A,"売却",取引履歴!$K:$K,集計データ【売却】!$A27,取引履歴!$L:$L,"&gt;="&amp;DATE(E$26,1,1),取引履歴!$L:$L,"&lt;"&amp;EDATE(DATE(E$26,1,1),12)))/SUMIFS(取引履歴!$F:$F,取引履歴!$A:$A,"売却",取引履歴!$K:$K,集計データ【売却】!$A27,取引履歴!$L:$L,"&gt;="&amp;DATE(E$26,1,1),取引履歴!$L:$L,"&lt;"&amp;EDATE(DATE(E$26,1,1),12))),"",(SUMIFS(取引履歴!$M:$M,取引履歴!$A:$A,"売却",取引履歴!$K:$K,集計データ【売却】!$A27,取引履歴!$L:$L,"&gt;="&amp;DATE(E$26,1,1),取引履歴!$L:$L,"&lt;"&amp;EDATE(DATE(E$26,1,1),12))-SUMIFS(取引履歴!$F:$F,取引履歴!$A:$A,"売却",取引履歴!$K:$K,集計データ【売却】!$A27,取引履歴!$L:$L,"&gt;="&amp;DATE(E$26,1,1),取引履歴!$L:$L,"&lt;"&amp;EDATE(DATE(E$26,1,1),12)))/SUMIFS(取引履歴!$F:$F,取引履歴!$A:$A,"売却",取引履歴!$K:$K,集計データ【売却】!$A27,取引履歴!$L:$L,"&gt;="&amp;DATE(E$26,1,1),取引履歴!$L:$L,"&lt;"&amp;EDATE(DATE(E$26,1,1),12))))</f>
        <v/>
      </c>
      <c r="F28" s="153" t="str">
        <f>IF($A27="-","",IF(ISERROR((SUMIFS(取引履歴!$M:$M,取引履歴!$A:$A,"売却",取引履歴!$K:$K,集計データ【売却】!$A27,取引履歴!$L:$L,"&gt;="&amp;DATE(F$26,1,1),取引履歴!$L:$L,"&lt;"&amp;EDATE(DATE(F$26,1,1),12))-SUMIFS(取引履歴!$F:$F,取引履歴!$A:$A,"売却",取引履歴!$K:$K,集計データ【売却】!$A27,取引履歴!$L:$L,"&gt;="&amp;DATE(F$26,1,1),取引履歴!$L:$L,"&lt;"&amp;EDATE(DATE(F$26,1,1),12)))/SUMIFS(取引履歴!$F:$F,取引履歴!$A:$A,"売却",取引履歴!$K:$K,集計データ【売却】!$A27,取引履歴!$L:$L,"&gt;="&amp;DATE(F$26,1,1),取引履歴!$L:$L,"&lt;"&amp;EDATE(DATE(F$26,1,1),12))),"",(SUMIFS(取引履歴!$M:$M,取引履歴!$A:$A,"売却",取引履歴!$K:$K,集計データ【売却】!$A27,取引履歴!$L:$L,"&gt;="&amp;DATE(F$26,1,1),取引履歴!$L:$L,"&lt;"&amp;EDATE(DATE(F$26,1,1),12))-SUMIFS(取引履歴!$F:$F,取引履歴!$A:$A,"売却",取引履歴!$K:$K,集計データ【売却】!$A27,取引履歴!$L:$L,"&gt;="&amp;DATE(F$26,1,1),取引履歴!$L:$L,"&lt;"&amp;EDATE(DATE(F$26,1,1),12)))/SUMIFS(取引履歴!$F:$F,取引履歴!$A:$A,"売却",取引履歴!$K:$K,集計データ【売却】!$A27,取引履歴!$L:$L,"&gt;="&amp;DATE(F$26,1,1),取引履歴!$L:$L,"&lt;"&amp;EDATE(DATE(F$26,1,1),12))))</f>
        <v/>
      </c>
      <c r="G28" s="153" t="str">
        <f>IF($A27="-","",IF(ISERROR((SUMIFS(取引履歴!$M:$M,取引履歴!$A:$A,"売却",取引履歴!$K:$K,集計データ【売却】!$A27,取引履歴!$L:$L,"&gt;="&amp;DATE(G$26,1,1),取引履歴!$L:$L,"&lt;"&amp;EDATE(DATE(G$26,1,1),12))-SUMIFS(取引履歴!$F:$F,取引履歴!$A:$A,"売却",取引履歴!$K:$K,集計データ【売却】!$A27,取引履歴!$L:$L,"&gt;="&amp;DATE(G$26,1,1),取引履歴!$L:$L,"&lt;"&amp;EDATE(DATE(G$26,1,1),12)))/SUMIFS(取引履歴!$F:$F,取引履歴!$A:$A,"売却",取引履歴!$K:$K,集計データ【売却】!$A27,取引履歴!$L:$L,"&gt;="&amp;DATE(G$26,1,1),取引履歴!$L:$L,"&lt;"&amp;EDATE(DATE(G$26,1,1),12))),"",(SUMIFS(取引履歴!$M:$M,取引履歴!$A:$A,"売却",取引履歴!$K:$K,集計データ【売却】!$A27,取引履歴!$L:$L,"&gt;="&amp;DATE(G$26,1,1),取引履歴!$L:$L,"&lt;"&amp;EDATE(DATE(G$26,1,1),12))-SUMIFS(取引履歴!$F:$F,取引履歴!$A:$A,"売却",取引履歴!$K:$K,集計データ【売却】!$A27,取引履歴!$L:$L,"&gt;="&amp;DATE(G$26,1,1),取引履歴!$L:$L,"&lt;"&amp;EDATE(DATE(G$26,1,1),12)))/SUMIFS(取引履歴!$F:$F,取引履歴!$A:$A,"売却",取引履歴!$K:$K,集計データ【売却】!$A27,取引履歴!$L:$L,"&gt;="&amp;DATE(G$26,1,1),取引履歴!$L:$L,"&lt;"&amp;EDATE(DATE(G$26,1,1),12))))</f>
        <v/>
      </c>
      <c r="H28" s="153" t="str">
        <f>IF($A27="-","",IF(ISERROR((SUMIFS(取引履歴!$M:$M,取引履歴!$A:$A,"売却",取引履歴!$K:$K,集計データ【売却】!$A27,取引履歴!$L:$L,"&gt;="&amp;DATE(H$26,1,1),取引履歴!$L:$L,"&lt;"&amp;EDATE(DATE(H$26,1,1),12))-SUMIFS(取引履歴!$F:$F,取引履歴!$A:$A,"売却",取引履歴!$K:$K,集計データ【売却】!$A27,取引履歴!$L:$L,"&gt;="&amp;DATE(H$26,1,1),取引履歴!$L:$L,"&lt;"&amp;EDATE(DATE(H$26,1,1),12)))/SUMIFS(取引履歴!$F:$F,取引履歴!$A:$A,"売却",取引履歴!$K:$K,集計データ【売却】!$A27,取引履歴!$L:$L,"&gt;="&amp;DATE(H$26,1,1),取引履歴!$L:$L,"&lt;"&amp;EDATE(DATE(H$26,1,1),12))),"",(SUMIFS(取引履歴!$M:$M,取引履歴!$A:$A,"売却",取引履歴!$K:$K,集計データ【売却】!$A27,取引履歴!$L:$L,"&gt;="&amp;DATE(H$26,1,1),取引履歴!$L:$L,"&lt;"&amp;EDATE(DATE(H$26,1,1),12))-SUMIFS(取引履歴!$F:$F,取引履歴!$A:$A,"売却",取引履歴!$K:$K,集計データ【売却】!$A27,取引履歴!$L:$L,"&gt;="&amp;DATE(H$26,1,1),取引履歴!$L:$L,"&lt;"&amp;EDATE(DATE(H$26,1,1),12)))/SUMIFS(取引履歴!$F:$F,取引履歴!$A:$A,"売却",取引履歴!$K:$K,集計データ【売却】!$A27,取引履歴!$L:$L,"&gt;="&amp;DATE(H$26,1,1),取引履歴!$L:$L,"&lt;"&amp;EDATE(DATE(H$26,1,1),12))))</f>
        <v/>
      </c>
      <c r="I28" s="153" t="str">
        <f>IF($A27="-","",IF(ISERROR((SUMIFS(取引履歴!$M:$M,取引履歴!$A:$A,"売却",取引履歴!$K:$K,集計データ【売却】!$A27,取引履歴!$L:$L,"&gt;="&amp;DATE(I$26,1,1),取引履歴!$L:$L,"&lt;"&amp;EDATE(DATE(I$26,1,1),12))-SUMIFS(取引履歴!$F:$F,取引履歴!$A:$A,"売却",取引履歴!$K:$K,集計データ【売却】!$A27,取引履歴!$L:$L,"&gt;="&amp;DATE(I$26,1,1),取引履歴!$L:$L,"&lt;"&amp;EDATE(DATE(I$26,1,1),12)))/SUMIFS(取引履歴!$F:$F,取引履歴!$A:$A,"売却",取引履歴!$K:$K,集計データ【売却】!$A27,取引履歴!$L:$L,"&gt;="&amp;DATE(I$26,1,1),取引履歴!$L:$L,"&lt;"&amp;EDATE(DATE(I$26,1,1),12))),"",(SUMIFS(取引履歴!$M:$M,取引履歴!$A:$A,"売却",取引履歴!$K:$K,集計データ【売却】!$A27,取引履歴!$L:$L,"&gt;="&amp;DATE(I$26,1,1),取引履歴!$L:$L,"&lt;"&amp;EDATE(DATE(I$26,1,1),12))-SUMIFS(取引履歴!$F:$F,取引履歴!$A:$A,"売却",取引履歴!$K:$K,集計データ【売却】!$A27,取引履歴!$L:$L,"&gt;="&amp;DATE(I$26,1,1),取引履歴!$L:$L,"&lt;"&amp;EDATE(DATE(I$26,1,1),12)))/SUMIFS(取引履歴!$F:$F,取引履歴!$A:$A,"売却",取引履歴!$K:$K,集計データ【売却】!$A27,取引履歴!$L:$L,"&gt;="&amp;DATE(I$26,1,1),取引履歴!$L:$L,"&lt;"&amp;EDATE(DATE(I$26,1,1),12))))</f>
        <v/>
      </c>
      <c r="J28" s="153" t="str">
        <f>IF($A27="-","",IF(ISERROR((SUMIFS(取引履歴!$M:$M,取引履歴!$A:$A,"売却",取引履歴!$K:$K,集計データ【売却】!$A27,取引履歴!$L:$L,"&gt;="&amp;DATE(J$26,1,1),取引履歴!$L:$L,"&lt;"&amp;EDATE(DATE(J$26,1,1),12))-SUMIFS(取引履歴!$F:$F,取引履歴!$A:$A,"売却",取引履歴!$K:$K,集計データ【売却】!$A27,取引履歴!$L:$L,"&gt;="&amp;DATE(J$26,1,1),取引履歴!$L:$L,"&lt;"&amp;EDATE(DATE(J$26,1,1),12)))/SUMIFS(取引履歴!$F:$F,取引履歴!$A:$A,"売却",取引履歴!$K:$K,集計データ【売却】!$A27,取引履歴!$L:$L,"&gt;="&amp;DATE(J$26,1,1),取引履歴!$L:$L,"&lt;"&amp;EDATE(DATE(J$26,1,1),12))),"",(SUMIFS(取引履歴!$M:$M,取引履歴!$A:$A,"売却",取引履歴!$K:$K,集計データ【売却】!$A27,取引履歴!$L:$L,"&gt;="&amp;DATE(J$26,1,1),取引履歴!$L:$L,"&lt;"&amp;EDATE(DATE(J$26,1,1),12))-SUMIFS(取引履歴!$F:$F,取引履歴!$A:$A,"売却",取引履歴!$K:$K,集計データ【売却】!$A27,取引履歴!$L:$L,"&gt;="&amp;DATE(J$26,1,1),取引履歴!$L:$L,"&lt;"&amp;EDATE(DATE(J$26,1,1),12)))/SUMIFS(取引履歴!$F:$F,取引履歴!$A:$A,"売却",取引履歴!$K:$K,集計データ【売却】!$A27,取引履歴!$L:$L,"&gt;="&amp;DATE(J$26,1,1),取引履歴!$L:$L,"&lt;"&amp;EDATE(DATE(J$26,1,1),12))))</f>
        <v/>
      </c>
      <c r="K28" s="153" t="str">
        <f>IF($A27="-","",IF(ISERROR((SUMIFS(取引履歴!$M:$M,取引履歴!$A:$A,"売却",取引履歴!$K:$K,集計データ【売却】!$A27,取引履歴!$L:$L,"&gt;="&amp;DATE(K$26,1,1),取引履歴!$L:$L,"&lt;"&amp;EDATE(DATE(K$26,1,1),12))-SUMIFS(取引履歴!$F:$F,取引履歴!$A:$A,"売却",取引履歴!$K:$K,集計データ【売却】!$A27,取引履歴!$L:$L,"&gt;="&amp;DATE(K$26,1,1),取引履歴!$L:$L,"&lt;"&amp;EDATE(DATE(K$26,1,1),12)))/SUMIFS(取引履歴!$F:$F,取引履歴!$A:$A,"売却",取引履歴!$K:$K,集計データ【売却】!$A27,取引履歴!$L:$L,"&gt;="&amp;DATE(K$26,1,1),取引履歴!$L:$L,"&lt;"&amp;EDATE(DATE(K$26,1,1),12))),"",(SUMIFS(取引履歴!$M:$M,取引履歴!$A:$A,"売却",取引履歴!$K:$K,集計データ【売却】!$A27,取引履歴!$L:$L,"&gt;="&amp;DATE(K$26,1,1),取引履歴!$L:$L,"&lt;"&amp;EDATE(DATE(K$26,1,1),12))-SUMIFS(取引履歴!$F:$F,取引履歴!$A:$A,"売却",取引履歴!$K:$K,集計データ【売却】!$A27,取引履歴!$L:$L,"&gt;="&amp;DATE(K$26,1,1),取引履歴!$L:$L,"&lt;"&amp;EDATE(DATE(K$26,1,1),12)))/SUMIFS(取引履歴!$F:$F,取引履歴!$A:$A,"売却",取引履歴!$K:$K,集計データ【売却】!$A27,取引履歴!$L:$L,"&gt;="&amp;DATE(K$26,1,1),取引履歴!$L:$L,"&lt;"&amp;EDATE(DATE(K$26,1,1),12))))</f>
        <v/>
      </c>
      <c r="L28" s="153" t="str">
        <f>IF($A27="-","",IF(ISERROR((SUMIFS(取引履歴!$M:$M,取引履歴!$A:$A,"売却",取引履歴!$K:$K,集計データ【売却】!$A27,取引履歴!$L:$L,"&gt;="&amp;DATE(L$26,1,1),取引履歴!$L:$L,"&lt;"&amp;EDATE(DATE(L$26,1,1),12))-SUMIFS(取引履歴!$F:$F,取引履歴!$A:$A,"売却",取引履歴!$K:$K,集計データ【売却】!$A27,取引履歴!$L:$L,"&gt;="&amp;DATE(L$26,1,1),取引履歴!$L:$L,"&lt;"&amp;EDATE(DATE(L$26,1,1),12)))/SUMIFS(取引履歴!$F:$F,取引履歴!$A:$A,"売却",取引履歴!$K:$K,集計データ【売却】!$A27,取引履歴!$L:$L,"&gt;="&amp;DATE(L$26,1,1),取引履歴!$L:$L,"&lt;"&amp;EDATE(DATE(L$26,1,1),12))),"",(SUMIFS(取引履歴!$M:$M,取引履歴!$A:$A,"売却",取引履歴!$K:$K,集計データ【売却】!$A27,取引履歴!$L:$L,"&gt;="&amp;DATE(L$26,1,1),取引履歴!$L:$L,"&lt;"&amp;EDATE(DATE(L$26,1,1),12))-SUMIFS(取引履歴!$F:$F,取引履歴!$A:$A,"売却",取引履歴!$K:$K,集計データ【売却】!$A27,取引履歴!$L:$L,"&gt;="&amp;DATE(L$26,1,1),取引履歴!$L:$L,"&lt;"&amp;EDATE(DATE(L$26,1,1),12)))/SUMIFS(取引履歴!$F:$F,取引履歴!$A:$A,"売却",取引履歴!$K:$K,集計データ【売却】!$A27,取引履歴!$L:$L,"&gt;="&amp;DATE(L$26,1,1),取引履歴!$L:$L,"&lt;"&amp;EDATE(DATE(L$26,1,1),12))))</f>
        <v/>
      </c>
      <c r="M28" s="153" t="str">
        <f>IF($A27="-","",IF(ISERROR((SUMIFS(取引履歴!$M:$M,取引履歴!$A:$A,"売却",取引履歴!$K:$K,集計データ【売却】!$A27,取引履歴!$L:$L,"&gt;="&amp;DATE(M$26,1,1),取引履歴!$L:$L,"&lt;"&amp;EDATE(DATE(M$26,1,1),12))-SUMIFS(取引履歴!$F:$F,取引履歴!$A:$A,"売却",取引履歴!$K:$K,集計データ【売却】!$A27,取引履歴!$L:$L,"&gt;="&amp;DATE(M$26,1,1),取引履歴!$L:$L,"&lt;"&amp;EDATE(DATE(M$26,1,1),12)))/SUMIFS(取引履歴!$F:$F,取引履歴!$A:$A,"売却",取引履歴!$K:$K,集計データ【売却】!$A27,取引履歴!$L:$L,"&gt;="&amp;DATE(M$26,1,1),取引履歴!$L:$L,"&lt;"&amp;EDATE(DATE(M$26,1,1),12))),"",(SUMIFS(取引履歴!$M:$M,取引履歴!$A:$A,"売却",取引履歴!$K:$K,集計データ【売却】!$A27,取引履歴!$L:$L,"&gt;="&amp;DATE(M$26,1,1),取引履歴!$L:$L,"&lt;"&amp;EDATE(DATE(M$26,1,1),12))-SUMIFS(取引履歴!$F:$F,取引履歴!$A:$A,"売却",取引履歴!$K:$K,集計データ【売却】!$A27,取引履歴!$L:$L,"&gt;="&amp;DATE(M$26,1,1),取引履歴!$L:$L,"&lt;"&amp;EDATE(DATE(M$26,1,1),12)))/SUMIFS(取引履歴!$F:$F,取引履歴!$A:$A,"売却",取引履歴!$K:$K,集計データ【売却】!$A27,取引履歴!$L:$L,"&gt;="&amp;DATE(M$26,1,1),取引履歴!$L:$L,"&lt;"&amp;EDATE(DATE(M$26,1,1),12))))</f>
        <v/>
      </c>
      <c r="N28" s="153" t="str">
        <f>IF($A27="-","",IF(ISERROR((SUMIFS(取引履歴!$M:$M,取引履歴!$A:$A,"売却",取引履歴!$K:$K,集計データ【売却】!$A27,取引履歴!$L:$L,"&gt;="&amp;DATE(N$26,1,1),取引履歴!$L:$L,"&lt;"&amp;EDATE(DATE(N$26,1,1),12))-SUMIFS(取引履歴!$F:$F,取引履歴!$A:$A,"売却",取引履歴!$K:$K,集計データ【売却】!$A27,取引履歴!$L:$L,"&gt;="&amp;DATE(N$26,1,1),取引履歴!$L:$L,"&lt;"&amp;EDATE(DATE(N$26,1,1),12)))/SUMIFS(取引履歴!$F:$F,取引履歴!$A:$A,"売却",取引履歴!$K:$K,集計データ【売却】!$A27,取引履歴!$L:$L,"&gt;="&amp;DATE(N$26,1,1),取引履歴!$L:$L,"&lt;"&amp;EDATE(DATE(N$26,1,1),12))),"",(SUMIFS(取引履歴!$M:$M,取引履歴!$A:$A,"売却",取引履歴!$K:$K,集計データ【売却】!$A27,取引履歴!$L:$L,"&gt;="&amp;DATE(N$26,1,1),取引履歴!$L:$L,"&lt;"&amp;EDATE(DATE(N$26,1,1),12))-SUMIFS(取引履歴!$F:$F,取引履歴!$A:$A,"売却",取引履歴!$K:$K,集計データ【売却】!$A27,取引履歴!$L:$L,"&gt;="&amp;DATE(N$26,1,1),取引履歴!$L:$L,"&lt;"&amp;EDATE(DATE(N$26,1,1),12)))/SUMIFS(取引履歴!$F:$F,取引履歴!$A:$A,"売却",取引履歴!$K:$K,集計データ【売却】!$A27,取引履歴!$L:$L,"&gt;="&amp;DATE(N$26,1,1),取引履歴!$L:$L,"&lt;"&amp;EDATE(DATE(N$26,1,1),12))))</f>
        <v/>
      </c>
      <c r="O28" s="153" t="str">
        <f>IF($A27="-","",IF(ISERROR((SUMIFS(取引履歴!$M:$M,取引履歴!$A:$A,"売却",取引履歴!$K:$K,集計データ【売却】!$A27,取引履歴!$L:$L,"&gt;="&amp;DATE(O$26,1,1),取引履歴!$L:$L,"&lt;"&amp;EDATE(DATE(O$26,1,1),12))-SUMIFS(取引履歴!$F:$F,取引履歴!$A:$A,"売却",取引履歴!$K:$K,集計データ【売却】!$A27,取引履歴!$L:$L,"&gt;="&amp;DATE(O$26,1,1),取引履歴!$L:$L,"&lt;"&amp;EDATE(DATE(O$26,1,1),12)))/SUMIFS(取引履歴!$F:$F,取引履歴!$A:$A,"売却",取引履歴!$K:$K,集計データ【売却】!$A27,取引履歴!$L:$L,"&gt;="&amp;DATE(O$26,1,1),取引履歴!$L:$L,"&lt;"&amp;EDATE(DATE(O$26,1,1),12))),"",(SUMIFS(取引履歴!$M:$M,取引履歴!$A:$A,"売却",取引履歴!$K:$K,集計データ【売却】!$A27,取引履歴!$L:$L,"&gt;="&amp;DATE(O$26,1,1),取引履歴!$L:$L,"&lt;"&amp;EDATE(DATE(O$26,1,1),12))-SUMIFS(取引履歴!$F:$F,取引履歴!$A:$A,"売却",取引履歴!$K:$K,集計データ【売却】!$A27,取引履歴!$L:$L,"&gt;="&amp;DATE(O$26,1,1),取引履歴!$L:$L,"&lt;"&amp;EDATE(DATE(O$26,1,1),12)))/SUMIFS(取引履歴!$F:$F,取引履歴!$A:$A,"売却",取引履歴!$K:$K,集計データ【売却】!$A27,取引履歴!$L:$L,"&gt;="&amp;DATE(O$26,1,1),取引履歴!$L:$L,"&lt;"&amp;EDATE(DATE(O$26,1,1),12))))</f>
        <v/>
      </c>
      <c r="P28" s="153" t="str">
        <f>IF($A27="-","",IF(ISERROR((SUMIFS(取引履歴!$M:$M,取引履歴!$A:$A,"売却",取引履歴!$K:$K,集計データ【売却】!$A27,取引履歴!$L:$L,"&gt;="&amp;DATE(P$26,1,1),取引履歴!$L:$L,"&lt;"&amp;EDATE(DATE(P$26,1,1),12))-SUMIFS(取引履歴!$F:$F,取引履歴!$A:$A,"売却",取引履歴!$K:$K,集計データ【売却】!$A27,取引履歴!$L:$L,"&gt;="&amp;DATE(P$26,1,1),取引履歴!$L:$L,"&lt;"&amp;EDATE(DATE(P$26,1,1),12)))/SUMIFS(取引履歴!$F:$F,取引履歴!$A:$A,"売却",取引履歴!$K:$K,集計データ【売却】!$A27,取引履歴!$L:$L,"&gt;="&amp;DATE(P$26,1,1),取引履歴!$L:$L,"&lt;"&amp;EDATE(DATE(P$26,1,1),12))),"",(SUMIFS(取引履歴!$M:$M,取引履歴!$A:$A,"売却",取引履歴!$K:$K,集計データ【売却】!$A27,取引履歴!$L:$L,"&gt;="&amp;DATE(P$26,1,1),取引履歴!$L:$L,"&lt;"&amp;EDATE(DATE(P$26,1,1),12))-SUMIFS(取引履歴!$F:$F,取引履歴!$A:$A,"売却",取引履歴!$K:$K,集計データ【売却】!$A27,取引履歴!$L:$L,"&gt;="&amp;DATE(P$26,1,1),取引履歴!$L:$L,"&lt;"&amp;EDATE(DATE(P$26,1,1),12)))/SUMIFS(取引履歴!$F:$F,取引履歴!$A:$A,"売却",取引履歴!$K:$K,集計データ【売却】!$A27,取引履歴!$L:$L,"&gt;="&amp;DATE(P$26,1,1),取引履歴!$L:$L,"&lt;"&amp;EDATE(DATE(P$26,1,1),12))))</f>
        <v/>
      </c>
      <c r="Q28" s="153" t="str">
        <f>IF($A27="-","",IF(ISERROR((SUMIFS(取引履歴!$M:$M,取引履歴!$A:$A,"売却",取引履歴!$K:$K,集計データ【売却】!$A27,取引履歴!$L:$L,"&gt;="&amp;DATE(Q$26,1,1),取引履歴!$L:$L,"&lt;"&amp;EDATE(DATE(Q$26,1,1),12))-SUMIFS(取引履歴!$F:$F,取引履歴!$A:$A,"売却",取引履歴!$K:$K,集計データ【売却】!$A27,取引履歴!$L:$L,"&gt;="&amp;DATE(Q$26,1,1),取引履歴!$L:$L,"&lt;"&amp;EDATE(DATE(Q$26,1,1),12)))/SUMIFS(取引履歴!$F:$F,取引履歴!$A:$A,"売却",取引履歴!$K:$K,集計データ【売却】!$A27,取引履歴!$L:$L,"&gt;="&amp;DATE(Q$26,1,1),取引履歴!$L:$L,"&lt;"&amp;EDATE(DATE(Q$26,1,1),12))),"",(SUMIFS(取引履歴!$M:$M,取引履歴!$A:$A,"売却",取引履歴!$K:$K,集計データ【売却】!$A27,取引履歴!$L:$L,"&gt;="&amp;DATE(Q$26,1,1),取引履歴!$L:$L,"&lt;"&amp;EDATE(DATE(Q$26,1,1),12))-SUMIFS(取引履歴!$F:$F,取引履歴!$A:$A,"売却",取引履歴!$K:$K,集計データ【売却】!$A27,取引履歴!$L:$L,"&gt;="&amp;DATE(Q$26,1,1),取引履歴!$L:$L,"&lt;"&amp;EDATE(DATE(Q$26,1,1),12)))/SUMIFS(取引履歴!$F:$F,取引履歴!$A:$A,"売却",取引履歴!$K:$K,集計データ【売却】!$A27,取引履歴!$L:$L,"&gt;="&amp;DATE(Q$26,1,1),取引履歴!$L:$L,"&lt;"&amp;EDATE(DATE(Q$26,1,1),12))))</f>
        <v/>
      </c>
      <c r="R28" s="153" t="str">
        <f>IF($A27="-","",IF(ISERROR((SUMIFS(取引履歴!$M:$M,取引履歴!$A:$A,"売却",取引履歴!$K:$K,集計データ【売却】!$A27,取引履歴!$L:$L,"&gt;="&amp;DATE(R$26,1,1),取引履歴!$L:$L,"&lt;"&amp;EDATE(DATE(R$26,1,1),12))-SUMIFS(取引履歴!$F:$F,取引履歴!$A:$A,"売却",取引履歴!$K:$K,集計データ【売却】!$A27,取引履歴!$L:$L,"&gt;="&amp;DATE(R$26,1,1),取引履歴!$L:$L,"&lt;"&amp;EDATE(DATE(R$26,1,1),12)))/SUMIFS(取引履歴!$F:$F,取引履歴!$A:$A,"売却",取引履歴!$K:$K,集計データ【売却】!$A27,取引履歴!$L:$L,"&gt;="&amp;DATE(R$26,1,1),取引履歴!$L:$L,"&lt;"&amp;EDATE(DATE(R$26,1,1),12))),"",(SUMIFS(取引履歴!$M:$M,取引履歴!$A:$A,"売却",取引履歴!$K:$K,集計データ【売却】!$A27,取引履歴!$L:$L,"&gt;="&amp;DATE(R$26,1,1),取引履歴!$L:$L,"&lt;"&amp;EDATE(DATE(R$26,1,1),12))-SUMIFS(取引履歴!$F:$F,取引履歴!$A:$A,"売却",取引履歴!$K:$K,集計データ【売却】!$A27,取引履歴!$L:$L,"&gt;="&amp;DATE(R$26,1,1),取引履歴!$L:$L,"&lt;"&amp;EDATE(DATE(R$26,1,1),12)))/SUMIFS(取引履歴!$F:$F,取引履歴!$A:$A,"売却",取引履歴!$K:$K,集計データ【売却】!$A27,取引履歴!$L:$L,"&gt;="&amp;DATE(R$26,1,1),取引履歴!$L:$L,"&lt;"&amp;EDATE(DATE(R$26,1,1),12))))</f>
        <v/>
      </c>
      <c r="S28" s="153" t="str">
        <f>IF($A27="-","",IF(ISERROR((SUMIFS(取引履歴!$M:$M,取引履歴!$A:$A,"売却",取引履歴!$K:$K,集計データ【売却】!$A27,取引履歴!$L:$L,"&gt;="&amp;DATE(S$26,1,1),取引履歴!$L:$L,"&lt;"&amp;EDATE(DATE(S$26,1,1),12))-SUMIFS(取引履歴!$F:$F,取引履歴!$A:$A,"売却",取引履歴!$K:$K,集計データ【売却】!$A27,取引履歴!$L:$L,"&gt;="&amp;DATE(S$26,1,1),取引履歴!$L:$L,"&lt;"&amp;EDATE(DATE(S$26,1,1),12)))/SUMIFS(取引履歴!$F:$F,取引履歴!$A:$A,"売却",取引履歴!$K:$K,集計データ【売却】!$A27,取引履歴!$L:$L,"&gt;="&amp;DATE(S$26,1,1),取引履歴!$L:$L,"&lt;"&amp;EDATE(DATE(S$26,1,1),12))),"",(SUMIFS(取引履歴!$M:$M,取引履歴!$A:$A,"売却",取引履歴!$K:$K,集計データ【売却】!$A27,取引履歴!$L:$L,"&gt;="&amp;DATE(S$26,1,1),取引履歴!$L:$L,"&lt;"&amp;EDATE(DATE(S$26,1,1),12))-SUMIFS(取引履歴!$F:$F,取引履歴!$A:$A,"売却",取引履歴!$K:$K,集計データ【売却】!$A27,取引履歴!$L:$L,"&gt;="&amp;DATE(S$26,1,1),取引履歴!$L:$L,"&lt;"&amp;EDATE(DATE(S$26,1,1),12)))/SUMIFS(取引履歴!$F:$F,取引履歴!$A:$A,"売却",取引履歴!$K:$K,集計データ【売却】!$A27,取引履歴!$L:$L,"&gt;="&amp;DATE(S$26,1,1),取引履歴!$L:$L,"&lt;"&amp;EDATE(DATE(S$26,1,1),12))))</f>
        <v/>
      </c>
      <c r="T28" s="153" t="str">
        <f>IF($A27="-","",IF(ISERROR((SUMIFS(取引履歴!$M:$M,取引履歴!$A:$A,"売却",取引履歴!$K:$K,集計データ【売却】!$A27,取引履歴!$L:$L,"&gt;="&amp;DATE(T$26,1,1),取引履歴!$L:$L,"&lt;"&amp;EDATE(DATE(T$26,1,1),12))-SUMIFS(取引履歴!$F:$F,取引履歴!$A:$A,"売却",取引履歴!$K:$K,集計データ【売却】!$A27,取引履歴!$L:$L,"&gt;="&amp;DATE(T$26,1,1),取引履歴!$L:$L,"&lt;"&amp;EDATE(DATE(T$26,1,1),12)))/SUMIFS(取引履歴!$F:$F,取引履歴!$A:$A,"売却",取引履歴!$K:$K,集計データ【売却】!$A27,取引履歴!$L:$L,"&gt;="&amp;DATE(T$26,1,1),取引履歴!$L:$L,"&lt;"&amp;EDATE(DATE(T$26,1,1),12))),"",(SUMIFS(取引履歴!$M:$M,取引履歴!$A:$A,"売却",取引履歴!$K:$K,集計データ【売却】!$A27,取引履歴!$L:$L,"&gt;="&amp;DATE(T$26,1,1),取引履歴!$L:$L,"&lt;"&amp;EDATE(DATE(T$26,1,1),12))-SUMIFS(取引履歴!$F:$F,取引履歴!$A:$A,"売却",取引履歴!$K:$K,集計データ【売却】!$A27,取引履歴!$L:$L,"&gt;="&amp;DATE(T$26,1,1),取引履歴!$L:$L,"&lt;"&amp;EDATE(DATE(T$26,1,1),12)))/SUMIFS(取引履歴!$F:$F,取引履歴!$A:$A,"売却",取引履歴!$K:$K,集計データ【売却】!$A27,取引履歴!$L:$L,"&gt;="&amp;DATE(T$26,1,1),取引履歴!$L:$L,"&lt;"&amp;EDATE(DATE(T$26,1,1),12))))</f>
        <v/>
      </c>
      <c r="U28" s="153" t="str">
        <f>IF($A27="-","",IF(ISERROR((SUMIFS(取引履歴!$M:$M,取引履歴!$A:$A,"売却",取引履歴!$K:$K,集計データ【売却】!$A27,取引履歴!$L:$L,"&gt;="&amp;DATE(U$26,1,1),取引履歴!$L:$L,"&lt;"&amp;EDATE(DATE(U$26,1,1),12))-SUMIFS(取引履歴!$F:$F,取引履歴!$A:$A,"売却",取引履歴!$K:$K,集計データ【売却】!$A27,取引履歴!$L:$L,"&gt;="&amp;DATE(U$26,1,1),取引履歴!$L:$L,"&lt;"&amp;EDATE(DATE(U$26,1,1),12)))/SUMIFS(取引履歴!$F:$F,取引履歴!$A:$A,"売却",取引履歴!$K:$K,集計データ【売却】!$A27,取引履歴!$L:$L,"&gt;="&amp;DATE(U$26,1,1),取引履歴!$L:$L,"&lt;"&amp;EDATE(DATE(U$26,1,1),12))),"",(SUMIFS(取引履歴!$M:$M,取引履歴!$A:$A,"売却",取引履歴!$K:$K,集計データ【売却】!$A27,取引履歴!$L:$L,"&gt;="&amp;DATE(U$26,1,1),取引履歴!$L:$L,"&lt;"&amp;EDATE(DATE(U$26,1,1),12))-SUMIFS(取引履歴!$F:$F,取引履歴!$A:$A,"売却",取引履歴!$K:$K,集計データ【売却】!$A27,取引履歴!$L:$L,"&gt;="&amp;DATE(U$26,1,1),取引履歴!$L:$L,"&lt;"&amp;EDATE(DATE(U$26,1,1),12)))/SUMIFS(取引履歴!$F:$F,取引履歴!$A:$A,"売却",取引履歴!$K:$K,集計データ【売却】!$A27,取引履歴!$L:$L,"&gt;="&amp;DATE(U$26,1,1),取引履歴!$L:$L,"&lt;"&amp;EDATE(DATE(U$26,1,1),12))))</f>
        <v/>
      </c>
      <c r="V28" s="153" t="str">
        <f>IF($A27="-","",IF(ISERROR((SUMIFS(取引履歴!$M:$M,取引履歴!$A:$A,"売却",取引履歴!$K:$K,集計データ【売却】!$A27,取引履歴!$L:$L,"&gt;="&amp;DATE(V$26,1,1),取引履歴!$L:$L,"&lt;"&amp;EDATE(DATE(V$26,1,1),12))-SUMIFS(取引履歴!$F:$F,取引履歴!$A:$A,"売却",取引履歴!$K:$K,集計データ【売却】!$A27,取引履歴!$L:$L,"&gt;="&amp;DATE(V$26,1,1),取引履歴!$L:$L,"&lt;"&amp;EDATE(DATE(V$26,1,1),12)))/SUMIFS(取引履歴!$F:$F,取引履歴!$A:$A,"売却",取引履歴!$K:$K,集計データ【売却】!$A27,取引履歴!$L:$L,"&gt;="&amp;DATE(V$26,1,1),取引履歴!$L:$L,"&lt;"&amp;EDATE(DATE(V$26,1,1),12))),"",(SUMIFS(取引履歴!$M:$M,取引履歴!$A:$A,"売却",取引履歴!$K:$K,集計データ【売却】!$A27,取引履歴!$L:$L,"&gt;="&amp;DATE(V$26,1,1),取引履歴!$L:$L,"&lt;"&amp;EDATE(DATE(V$26,1,1),12))-SUMIFS(取引履歴!$F:$F,取引履歴!$A:$A,"売却",取引履歴!$K:$K,集計データ【売却】!$A27,取引履歴!$L:$L,"&gt;="&amp;DATE(V$26,1,1),取引履歴!$L:$L,"&lt;"&amp;EDATE(DATE(V$26,1,1),12)))/SUMIFS(取引履歴!$F:$F,取引履歴!$A:$A,"売却",取引履歴!$K:$K,集計データ【売却】!$A27,取引履歴!$L:$L,"&gt;="&amp;DATE(V$26,1,1),取引履歴!$L:$L,"&lt;"&amp;EDATE(DATE(V$26,1,1),12))))</f>
        <v/>
      </c>
    </row>
    <row r="29" spans="1:22" x14ac:dyDescent="0.4">
      <c r="A29" s="215" t="str">
        <f>初期設定!$B$8</f>
        <v>2人目</v>
      </c>
      <c r="B29" s="95" t="str">
        <f>IF($A29="-","",IF(SUMIFS(取引履歴!$Q:$Q,取引履歴!$K:$K,集計データ【売却】!$A29,取引履歴!$A:$A,"売却",取引履歴!$L:$L,"&gt;="&amp;DATE(B$26,1,1),取引履歴!$L:$L,"&lt;"&amp;EDATE(DATE(B$26,1,1),12))=0,"",SUMIFS(取引履歴!$Q:$Q,取引履歴!$K:$K,集計データ【売却】!$A29,取引履歴!$A:$A,"売却",取引履歴!$L:$L,"&gt;="&amp;DATE(B$26,1,1),取引履歴!$L:$L,"&lt;"&amp;EDATE(DATE(B$26,1,1),12))))</f>
        <v/>
      </c>
      <c r="C29" s="95" t="str">
        <f>IF($A29="-","",IF(SUMIFS(取引履歴!$Q:$Q,取引履歴!$K:$K,集計データ【売却】!$A29,取引履歴!$A:$A,"売却",取引履歴!$L:$L,"&gt;="&amp;DATE(C$26,1,1),取引履歴!$L:$L,"&lt;"&amp;EDATE(DATE(C$26,1,1),12))=0,"",SUMIFS(取引履歴!$Q:$Q,取引履歴!$K:$K,集計データ【売却】!$A29,取引履歴!$A:$A,"売却",取引履歴!$L:$L,"&gt;="&amp;DATE(C$26,1,1),取引履歴!$L:$L,"&lt;"&amp;EDATE(DATE(C$26,1,1),12))))</f>
        <v/>
      </c>
      <c r="D29" s="95" t="str">
        <f>IF($A29="-","",IF(SUMIFS(取引履歴!$Q:$Q,取引履歴!$K:$K,集計データ【売却】!$A29,取引履歴!$A:$A,"売却",取引履歴!$L:$L,"&gt;="&amp;DATE(D$26,1,1),取引履歴!$L:$L,"&lt;"&amp;EDATE(DATE(D$26,1,1),12))=0,"",SUMIFS(取引履歴!$Q:$Q,取引履歴!$K:$K,集計データ【売却】!$A29,取引履歴!$A:$A,"売却",取引履歴!$L:$L,"&gt;="&amp;DATE(D$26,1,1),取引履歴!$L:$L,"&lt;"&amp;EDATE(DATE(D$26,1,1),12))))</f>
        <v/>
      </c>
      <c r="E29" s="95" t="str">
        <f>IF($A29="-","",IF(SUMIFS(取引履歴!$Q:$Q,取引履歴!$K:$K,集計データ【売却】!$A29,取引履歴!$A:$A,"売却",取引履歴!$L:$L,"&gt;="&amp;DATE(E$26,1,1),取引履歴!$L:$L,"&lt;"&amp;EDATE(DATE(E$26,1,1),12))=0,"",SUMIFS(取引履歴!$Q:$Q,取引履歴!$K:$K,集計データ【売却】!$A29,取引履歴!$A:$A,"売却",取引履歴!$L:$L,"&gt;="&amp;DATE(E$26,1,1),取引履歴!$L:$L,"&lt;"&amp;EDATE(DATE(E$26,1,1),12))))</f>
        <v/>
      </c>
      <c r="F29" s="95" t="str">
        <f>IF($A29="-","",IF(SUMIFS(取引履歴!$Q:$Q,取引履歴!$K:$K,集計データ【売却】!$A29,取引履歴!$A:$A,"売却",取引履歴!$L:$L,"&gt;="&amp;DATE(F$26,1,1),取引履歴!$L:$L,"&lt;"&amp;EDATE(DATE(F$26,1,1),12))=0,"",SUMIFS(取引履歴!$Q:$Q,取引履歴!$K:$K,集計データ【売却】!$A29,取引履歴!$A:$A,"売却",取引履歴!$L:$L,"&gt;="&amp;DATE(F$26,1,1),取引履歴!$L:$L,"&lt;"&amp;EDATE(DATE(F$26,1,1),12))))</f>
        <v/>
      </c>
      <c r="G29" s="95" t="str">
        <f>IF($A29="-","",IF(SUMIFS(取引履歴!$Q:$Q,取引履歴!$K:$K,集計データ【売却】!$A29,取引履歴!$A:$A,"売却",取引履歴!$L:$L,"&gt;="&amp;DATE(G$26,1,1),取引履歴!$L:$L,"&lt;"&amp;EDATE(DATE(G$26,1,1),12))=0,"",SUMIFS(取引履歴!$Q:$Q,取引履歴!$K:$K,集計データ【売却】!$A29,取引履歴!$A:$A,"売却",取引履歴!$L:$L,"&gt;="&amp;DATE(G$26,1,1),取引履歴!$L:$L,"&lt;"&amp;EDATE(DATE(G$26,1,1),12))))</f>
        <v/>
      </c>
      <c r="H29" s="95" t="str">
        <f>IF($A29="-","",IF(SUMIFS(取引履歴!$Q:$Q,取引履歴!$K:$K,集計データ【売却】!$A29,取引履歴!$A:$A,"売却",取引履歴!$L:$L,"&gt;="&amp;DATE(H$26,1,1),取引履歴!$L:$L,"&lt;"&amp;EDATE(DATE(H$26,1,1),12))=0,"",SUMIFS(取引履歴!$Q:$Q,取引履歴!$K:$K,集計データ【売却】!$A29,取引履歴!$A:$A,"売却",取引履歴!$L:$L,"&gt;="&amp;DATE(H$26,1,1),取引履歴!$L:$L,"&lt;"&amp;EDATE(DATE(H$26,1,1),12))))</f>
        <v/>
      </c>
      <c r="I29" s="95" t="str">
        <f>IF($A29="-","",IF(SUMIFS(取引履歴!$Q:$Q,取引履歴!$K:$K,集計データ【売却】!$A29,取引履歴!$A:$A,"売却",取引履歴!$L:$L,"&gt;="&amp;DATE(I$26,1,1),取引履歴!$L:$L,"&lt;"&amp;EDATE(DATE(I$26,1,1),12))=0,"",SUMIFS(取引履歴!$Q:$Q,取引履歴!$K:$K,集計データ【売却】!$A29,取引履歴!$A:$A,"売却",取引履歴!$L:$L,"&gt;="&amp;DATE(I$26,1,1),取引履歴!$L:$L,"&lt;"&amp;EDATE(DATE(I$26,1,1),12))))</f>
        <v/>
      </c>
      <c r="J29" s="95" t="str">
        <f>IF($A29="-","",IF(SUMIFS(取引履歴!$Q:$Q,取引履歴!$K:$K,集計データ【売却】!$A29,取引履歴!$A:$A,"売却",取引履歴!$L:$L,"&gt;="&amp;DATE(J$26,1,1),取引履歴!$L:$L,"&lt;"&amp;EDATE(DATE(J$26,1,1),12))=0,"",SUMIFS(取引履歴!$Q:$Q,取引履歴!$K:$K,集計データ【売却】!$A29,取引履歴!$A:$A,"売却",取引履歴!$L:$L,"&gt;="&amp;DATE(J$26,1,1),取引履歴!$L:$L,"&lt;"&amp;EDATE(DATE(J$26,1,1),12))))</f>
        <v/>
      </c>
      <c r="K29" s="95" t="str">
        <f>IF($A29="-","",IF(SUMIFS(取引履歴!$Q:$Q,取引履歴!$K:$K,集計データ【売却】!$A29,取引履歴!$A:$A,"売却",取引履歴!$L:$L,"&gt;="&amp;DATE(K$26,1,1),取引履歴!$L:$L,"&lt;"&amp;EDATE(DATE(K$26,1,1),12))=0,"",SUMIFS(取引履歴!$Q:$Q,取引履歴!$K:$K,集計データ【売却】!$A29,取引履歴!$A:$A,"売却",取引履歴!$L:$L,"&gt;="&amp;DATE(K$26,1,1),取引履歴!$L:$L,"&lt;"&amp;EDATE(DATE(K$26,1,1),12))))</f>
        <v/>
      </c>
      <c r="L29" s="95" t="str">
        <f>IF($A29="-","",IF(SUMIFS(取引履歴!$Q:$Q,取引履歴!$K:$K,集計データ【売却】!$A29,取引履歴!$A:$A,"売却",取引履歴!$L:$L,"&gt;="&amp;DATE(L$26,1,1),取引履歴!$L:$L,"&lt;"&amp;EDATE(DATE(L$26,1,1),12))=0,"",SUMIFS(取引履歴!$Q:$Q,取引履歴!$K:$K,集計データ【売却】!$A29,取引履歴!$A:$A,"売却",取引履歴!$L:$L,"&gt;="&amp;DATE(L$26,1,1),取引履歴!$L:$L,"&lt;"&amp;EDATE(DATE(L$26,1,1),12))))</f>
        <v/>
      </c>
      <c r="M29" s="95" t="str">
        <f>IF($A29="-","",IF(SUMIFS(取引履歴!$Q:$Q,取引履歴!$K:$K,集計データ【売却】!$A29,取引履歴!$A:$A,"売却",取引履歴!$L:$L,"&gt;="&amp;DATE(M$26,1,1),取引履歴!$L:$L,"&lt;"&amp;EDATE(DATE(M$26,1,1),12))=0,"",SUMIFS(取引履歴!$Q:$Q,取引履歴!$K:$K,集計データ【売却】!$A29,取引履歴!$A:$A,"売却",取引履歴!$L:$L,"&gt;="&amp;DATE(M$26,1,1),取引履歴!$L:$L,"&lt;"&amp;EDATE(DATE(M$26,1,1),12))))</f>
        <v/>
      </c>
      <c r="N29" s="95" t="str">
        <f>IF($A29="-","",IF(SUMIFS(取引履歴!$Q:$Q,取引履歴!$K:$K,集計データ【売却】!$A29,取引履歴!$A:$A,"売却",取引履歴!$L:$L,"&gt;="&amp;DATE(N$26,1,1),取引履歴!$L:$L,"&lt;"&amp;EDATE(DATE(N$26,1,1),12))=0,"",SUMIFS(取引履歴!$Q:$Q,取引履歴!$K:$K,集計データ【売却】!$A29,取引履歴!$A:$A,"売却",取引履歴!$L:$L,"&gt;="&amp;DATE(N$26,1,1),取引履歴!$L:$L,"&lt;"&amp;EDATE(DATE(N$26,1,1),12))))</f>
        <v/>
      </c>
      <c r="O29" s="95" t="str">
        <f>IF($A29="-","",IF(SUMIFS(取引履歴!$Q:$Q,取引履歴!$K:$K,集計データ【売却】!$A29,取引履歴!$A:$A,"売却",取引履歴!$L:$L,"&gt;="&amp;DATE(O$26,1,1),取引履歴!$L:$L,"&lt;"&amp;EDATE(DATE(O$26,1,1),12))=0,"",SUMIFS(取引履歴!$Q:$Q,取引履歴!$K:$K,集計データ【売却】!$A29,取引履歴!$A:$A,"売却",取引履歴!$L:$L,"&gt;="&amp;DATE(O$26,1,1),取引履歴!$L:$L,"&lt;"&amp;EDATE(DATE(O$26,1,1),12))))</f>
        <v/>
      </c>
      <c r="P29" s="95" t="str">
        <f>IF($A29="-","",IF(SUMIFS(取引履歴!$Q:$Q,取引履歴!$K:$K,集計データ【売却】!$A29,取引履歴!$A:$A,"売却",取引履歴!$L:$L,"&gt;="&amp;DATE(P$26,1,1),取引履歴!$L:$L,"&lt;"&amp;EDATE(DATE(P$26,1,1),12))=0,"",SUMIFS(取引履歴!$Q:$Q,取引履歴!$K:$K,集計データ【売却】!$A29,取引履歴!$A:$A,"売却",取引履歴!$L:$L,"&gt;="&amp;DATE(P$26,1,1),取引履歴!$L:$L,"&lt;"&amp;EDATE(DATE(P$26,1,1),12))))</f>
        <v/>
      </c>
      <c r="Q29" s="95" t="str">
        <f>IF($A29="-","",IF(SUMIFS(取引履歴!$Q:$Q,取引履歴!$K:$K,集計データ【売却】!$A29,取引履歴!$A:$A,"売却",取引履歴!$L:$L,"&gt;="&amp;DATE(Q$26,1,1),取引履歴!$L:$L,"&lt;"&amp;EDATE(DATE(Q$26,1,1),12))=0,"",SUMIFS(取引履歴!$Q:$Q,取引履歴!$K:$K,集計データ【売却】!$A29,取引履歴!$A:$A,"売却",取引履歴!$L:$L,"&gt;="&amp;DATE(Q$26,1,1),取引履歴!$L:$L,"&lt;"&amp;EDATE(DATE(Q$26,1,1),12))))</f>
        <v/>
      </c>
      <c r="R29" s="95" t="str">
        <f>IF($A29="-","",IF(SUMIFS(取引履歴!$Q:$Q,取引履歴!$K:$K,集計データ【売却】!$A29,取引履歴!$A:$A,"売却",取引履歴!$L:$L,"&gt;="&amp;DATE(R$26,1,1),取引履歴!$L:$L,"&lt;"&amp;EDATE(DATE(R$26,1,1),12))=0,"",SUMIFS(取引履歴!$Q:$Q,取引履歴!$K:$K,集計データ【売却】!$A29,取引履歴!$A:$A,"売却",取引履歴!$L:$L,"&gt;="&amp;DATE(R$26,1,1),取引履歴!$L:$L,"&lt;"&amp;EDATE(DATE(R$26,1,1),12))))</f>
        <v/>
      </c>
      <c r="S29" s="95" t="str">
        <f>IF($A29="-","",IF(SUMIFS(取引履歴!$Q:$Q,取引履歴!$K:$K,集計データ【売却】!$A29,取引履歴!$A:$A,"売却",取引履歴!$L:$L,"&gt;="&amp;DATE(S$26,1,1),取引履歴!$L:$L,"&lt;"&amp;EDATE(DATE(S$26,1,1),12))=0,"",SUMIFS(取引履歴!$Q:$Q,取引履歴!$K:$K,集計データ【売却】!$A29,取引履歴!$A:$A,"売却",取引履歴!$L:$L,"&gt;="&amp;DATE(S$26,1,1),取引履歴!$L:$L,"&lt;"&amp;EDATE(DATE(S$26,1,1),12))))</f>
        <v/>
      </c>
      <c r="T29" s="95" t="str">
        <f>IF($A29="-","",IF(SUMIFS(取引履歴!$Q:$Q,取引履歴!$K:$K,集計データ【売却】!$A29,取引履歴!$A:$A,"売却",取引履歴!$L:$L,"&gt;="&amp;DATE(T$26,1,1),取引履歴!$L:$L,"&lt;"&amp;EDATE(DATE(T$26,1,1),12))=0,"",SUMIFS(取引履歴!$Q:$Q,取引履歴!$K:$K,集計データ【売却】!$A29,取引履歴!$A:$A,"売却",取引履歴!$L:$L,"&gt;="&amp;DATE(T$26,1,1),取引履歴!$L:$L,"&lt;"&amp;EDATE(DATE(T$26,1,1),12))))</f>
        <v/>
      </c>
      <c r="U29" s="95" t="str">
        <f>IF($A29="-","",IF(SUMIFS(取引履歴!$Q:$Q,取引履歴!$K:$K,集計データ【売却】!$A29,取引履歴!$A:$A,"売却",取引履歴!$L:$L,"&gt;="&amp;DATE(U$26,1,1),取引履歴!$L:$L,"&lt;"&amp;EDATE(DATE(U$26,1,1),12))=0,"",SUMIFS(取引履歴!$Q:$Q,取引履歴!$K:$K,集計データ【売却】!$A29,取引履歴!$A:$A,"売却",取引履歴!$L:$L,"&gt;="&amp;DATE(U$26,1,1),取引履歴!$L:$L,"&lt;"&amp;EDATE(DATE(U$26,1,1),12))))</f>
        <v/>
      </c>
      <c r="V29" s="95" t="str">
        <f>IF($A29="-","",IF(SUMIFS(取引履歴!$Q:$Q,取引履歴!$K:$K,集計データ【売却】!$A29,取引履歴!$A:$A,"売却",取引履歴!$L:$L,"&gt;="&amp;DATE(V$26,1,1),取引履歴!$L:$L,"&lt;"&amp;EDATE(DATE(V$26,1,1),12))=0,"",SUMIFS(取引履歴!$Q:$Q,取引履歴!$K:$K,集計データ【売却】!$A29,取引履歴!$A:$A,"売却",取引履歴!$L:$L,"&gt;="&amp;DATE(V$26,1,1),取引履歴!$L:$L,"&lt;"&amp;EDATE(DATE(V$26,1,1),12))))</f>
        <v/>
      </c>
    </row>
    <row r="30" spans="1:22" x14ac:dyDescent="0.4">
      <c r="A30" s="216"/>
      <c r="B30" s="153" t="str">
        <f>IF($A29="-","",IF(ISERROR((SUMIFS(取引履歴!$M:$M,取引履歴!$A:$A,"売却",取引履歴!$K:$K,集計データ【売却】!$A29,取引履歴!$L:$L,"&gt;="&amp;DATE(B$26,1,1),取引履歴!$L:$L,"&lt;"&amp;EDATE(DATE(B$26,1,1),12))-SUMIFS(取引履歴!$F:$F,取引履歴!$A:$A,"売却",取引履歴!$K:$K,集計データ【売却】!$A29,取引履歴!$L:$L,"&gt;="&amp;DATE(B$26,1,1),取引履歴!$L:$L,"&lt;"&amp;EDATE(DATE(B$26,1,1),12)))/SUMIFS(取引履歴!$F:$F,取引履歴!$A:$A,"売却",取引履歴!$K:$K,集計データ【売却】!$A29,取引履歴!$L:$L,"&gt;="&amp;DATE(B$26,1,1),取引履歴!$L:$L,"&lt;"&amp;EDATE(DATE(B$26,1,1),12))),"",(SUMIFS(取引履歴!$M:$M,取引履歴!$A:$A,"売却",取引履歴!$K:$K,集計データ【売却】!$A29,取引履歴!$L:$L,"&gt;="&amp;DATE(B$26,1,1),取引履歴!$L:$L,"&lt;"&amp;EDATE(DATE(B$26,1,1),12))-SUMIFS(取引履歴!$F:$F,取引履歴!$A:$A,"売却",取引履歴!$K:$K,集計データ【売却】!$A29,取引履歴!$L:$L,"&gt;="&amp;DATE(B$26,1,1),取引履歴!$L:$L,"&lt;"&amp;EDATE(DATE(B$26,1,1),12)))/SUMIFS(取引履歴!$F:$F,取引履歴!$A:$A,"売却",取引履歴!$K:$K,集計データ【売却】!$A29,取引履歴!$L:$L,"&gt;="&amp;DATE(B$26,1,1),取引履歴!$L:$L,"&lt;"&amp;EDATE(DATE(B$26,1,1),12))))</f>
        <v/>
      </c>
      <c r="C30" s="153" t="str">
        <f>IF($A29="-","",IF(ISERROR((SUMIFS(取引履歴!$M:$M,取引履歴!$A:$A,"売却",取引履歴!$K:$K,集計データ【売却】!$A29,取引履歴!$L:$L,"&gt;="&amp;DATE(C$26,1,1),取引履歴!$L:$L,"&lt;"&amp;EDATE(DATE(C$26,1,1),12))-SUMIFS(取引履歴!$F:$F,取引履歴!$A:$A,"売却",取引履歴!$K:$K,集計データ【売却】!$A29,取引履歴!$L:$L,"&gt;="&amp;DATE(C$26,1,1),取引履歴!$L:$L,"&lt;"&amp;EDATE(DATE(C$26,1,1),12)))/SUMIFS(取引履歴!$F:$F,取引履歴!$A:$A,"売却",取引履歴!$K:$K,集計データ【売却】!$A29,取引履歴!$L:$L,"&gt;="&amp;DATE(C$26,1,1),取引履歴!$L:$L,"&lt;"&amp;EDATE(DATE(C$26,1,1),12))),"",(SUMIFS(取引履歴!$M:$M,取引履歴!$A:$A,"売却",取引履歴!$K:$K,集計データ【売却】!$A29,取引履歴!$L:$L,"&gt;="&amp;DATE(C$26,1,1),取引履歴!$L:$L,"&lt;"&amp;EDATE(DATE(C$26,1,1),12))-SUMIFS(取引履歴!$F:$F,取引履歴!$A:$A,"売却",取引履歴!$K:$K,集計データ【売却】!$A29,取引履歴!$L:$L,"&gt;="&amp;DATE(C$26,1,1),取引履歴!$L:$L,"&lt;"&amp;EDATE(DATE(C$26,1,1),12)))/SUMIFS(取引履歴!$F:$F,取引履歴!$A:$A,"売却",取引履歴!$K:$K,集計データ【売却】!$A29,取引履歴!$L:$L,"&gt;="&amp;DATE(C$26,1,1),取引履歴!$L:$L,"&lt;"&amp;EDATE(DATE(C$26,1,1),12))))</f>
        <v/>
      </c>
      <c r="D30" s="153" t="str">
        <f>IF($A29="-","",IF(ISERROR((SUMIFS(取引履歴!$M:$M,取引履歴!$A:$A,"売却",取引履歴!$K:$K,集計データ【売却】!$A29,取引履歴!$L:$L,"&gt;="&amp;DATE(D$26,1,1),取引履歴!$L:$L,"&lt;"&amp;EDATE(DATE(D$26,1,1),12))-SUMIFS(取引履歴!$F:$F,取引履歴!$A:$A,"売却",取引履歴!$K:$K,集計データ【売却】!$A29,取引履歴!$L:$L,"&gt;="&amp;DATE(D$26,1,1),取引履歴!$L:$L,"&lt;"&amp;EDATE(DATE(D$26,1,1),12)))/SUMIFS(取引履歴!$F:$F,取引履歴!$A:$A,"売却",取引履歴!$K:$K,集計データ【売却】!$A29,取引履歴!$L:$L,"&gt;="&amp;DATE(D$26,1,1),取引履歴!$L:$L,"&lt;"&amp;EDATE(DATE(D$26,1,1),12))),"",(SUMIFS(取引履歴!$M:$M,取引履歴!$A:$A,"売却",取引履歴!$K:$K,集計データ【売却】!$A29,取引履歴!$L:$L,"&gt;="&amp;DATE(D$26,1,1),取引履歴!$L:$L,"&lt;"&amp;EDATE(DATE(D$26,1,1),12))-SUMIFS(取引履歴!$F:$F,取引履歴!$A:$A,"売却",取引履歴!$K:$K,集計データ【売却】!$A29,取引履歴!$L:$L,"&gt;="&amp;DATE(D$26,1,1),取引履歴!$L:$L,"&lt;"&amp;EDATE(DATE(D$26,1,1),12)))/SUMIFS(取引履歴!$F:$F,取引履歴!$A:$A,"売却",取引履歴!$K:$K,集計データ【売却】!$A29,取引履歴!$L:$L,"&gt;="&amp;DATE(D$26,1,1),取引履歴!$L:$L,"&lt;"&amp;EDATE(DATE(D$26,1,1),12))))</f>
        <v/>
      </c>
      <c r="E30" s="153" t="str">
        <f>IF($A29="-","",IF(ISERROR((SUMIFS(取引履歴!$M:$M,取引履歴!$A:$A,"売却",取引履歴!$K:$K,集計データ【売却】!$A29,取引履歴!$L:$L,"&gt;="&amp;DATE(E$26,1,1),取引履歴!$L:$L,"&lt;"&amp;EDATE(DATE(E$26,1,1),12))-SUMIFS(取引履歴!$F:$F,取引履歴!$A:$A,"売却",取引履歴!$K:$K,集計データ【売却】!$A29,取引履歴!$L:$L,"&gt;="&amp;DATE(E$26,1,1),取引履歴!$L:$L,"&lt;"&amp;EDATE(DATE(E$26,1,1),12)))/SUMIFS(取引履歴!$F:$F,取引履歴!$A:$A,"売却",取引履歴!$K:$K,集計データ【売却】!$A29,取引履歴!$L:$L,"&gt;="&amp;DATE(E$26,1,1),取引履歴!$L:$L,"&lt;"&amp;EDATE(DATE(E$26,1,1),12))),"",(SUMIFS(取引履歴!$M:$M,取引履歴!$A:$A,"売却",取引履歴!$K:$K,集計データ【売却】!$A29,取引履歴!$L:$L,"&gt;="&amp;DATE(E$26,1,1),取引履歴!$L:$L,"&lt;"&amp;EDATE(DATE(E$26,1,1),12))-SUMIFS(取引履歴!$F:$F,取引履歴!$A:$A,"売却",取引履歴!$K:$K,集計データ【売却】!$A29,取引履歴!$L:$L,"&gt;="&amp;DATE(E$26,1,1),取引履歴!$L:$L,"&lt;"&amp;EDATE(DATE(E$26,1,1),12)))/SUMIFS(取引履歴!$F:$F,取引履歴!$A:$A,"売却",取引履歴!$K:$K,集計データ【売却】!$A29,取引履歴!$L:$L,"&gt;="&amp;DATE(E$26,1,1),取引履歴!$L:$L,"&lt;"&amp;EDATE(DATE(E$26,1,1),12))))</f>
        <v/>
      </c>
      <c r="F30" s="153" t="str">
        <f>IF($A29="-","",IF(ISERROR((SUMIFS(取引履歴!$M:$M,取引履歴!$A:$A,"売却",取引履歴!$K:$K,集計データ【売却】!$A29,取引履歴!$L:$L,"&gt;="&amp;DATE(F$26,1,1),取引履歴!$L:$L,"&lt;"&amp;EDATE(DATE(F$26,1,1),12))-SUMIFS(取引履歴!$F:$F,取引履歴!$A:$A,"売却",取引履歴!$K:$K,集計データ【売却】!$A29,取引履歴!$L:$L,"&gt;="&amp;DATE(F$26,1,1),取引履歴!$L:$L,"&lt;"&amp;EDATE(DATE(F$26,1,1),12)))/SUMIFS(取引履歴!$F:$F,取引履歴!$A:$A,"売却",取引履歴!$K:$K,集計データ【売却】!$A29,取引履歴!$L:$L,"&gt;="&amp;DATE(F$26,1,1),取引履歴!$L:$L,"&lt;"&amp;EDATE(DATE(F$26,1,1),12))),"",(SUMIFS(取引履歴!$M:$M,取引履歴!$A:$A,"売却",取引履歴!$K:$K,集計データ【売却】!$A29,取引履歴!$L:$L,"&gt;="&amp;DATE(F$26,1,1),取引履歴!$L:$L,"&lt;"&amp;EDATE(DATE(F$26,1,1),12))-SUMIFS(取引履歴!$F:$F,取引履歴!$A:$A,"売却",取引履歴!$K:$K,集計データ【売却】!$A29,取引履歴!$L:$L,"&gt;="&amp;DATE(F$26,1,1),取引履歴!$L:$L,"&lt;"&amp;EDATE(DATE(F$26,1,1),12)))/SUMIFS(取引履歴!$F:$F,取引履歴!$A:$A,"売却",取引履歴!$K:$K,集計データ【売却】!$A29,取引履歴!$L:$L,"&gt;="&amp;DATE(F$26,1,1),取引履歴!$L:$L,"&lt;"&amp;EDATE(DATE(F$26,1,1),12))))</f>
        <v/>
      </c>
      <c r="G30" s="153" t="str">
        <f>IF($A29="-","",IF(ISERROR((SUMIFS(取引履歴!$M:$M,取引履歴!$A:$A,"売却",取引履歴!$K:$K,集計データ【売却】!$A29,取引履歴!$L:$L,"&gt;="&amp;DATE(G$26,1,1),取引履歴!$L:$L,"&lt;"&amp;EDATE(DATE(G$26,1,1),12))-SUMIFS(取引履歴!$F:$F,取引履歴!$A:$A,"売却",取引履歴!$K:$K,集計データ【売却】!$A29,取引履歴!$L:$L,"&gt;="&amp;DATE(G$26,1,1),取引履歴!$L:$L,"&lt;"&amp;EDATE(DATE(G$26,1,1),12)))/SUMIFS(取引履歴!$F:$F,取引履歴!$A:$A,"売却",取引履歴!$K:$K,集計データ【売却】!$A29,取引履歴!$L:$L,"&gt;="&amp;DATE(G$26,1,1),取引履歴!$L:$L,"&lt;"&amp;EDATE(DATE(G$26,1,1),12))),"",(SUMIFS(取引履歴!$M:$M,取引履歴!$A:$A,"売却",取引履歴!$K:$K,集計データ【売却】!$A29,取引履歴!$L:$L,"&gt;="&amp;DATE(G$26,1,1),取引履歴!$L:$L,"&lt;"&amp;EDATE(DATE(G$26,1,1),12))-SUMIFS(取引履歴!$F:$F,取引履歴!$A:$A,"売却",取引履歴!$K:$K,集計データ【売却】!$A29,取引履歴!$L:$L,"&gt;="&amp;DATE(G$26,1,1),取引履歴!$L:$L,"&lt;"&amp;EDATE(DATE(G$26,1,1),12)))/SUMIFS(取引履歴!$F:$F,取引履歴!$A:$A,"売却",取引履歴!$K:$K,集計データ【売却】!$A29,取引履歴!$L:$L,"&gt;="&amp;DATE(G$26,1,1),取引履歴!$L:$L,"&lt;"&amp;EDATE(DATE(G$26,1,1),12))))</f>
        <v/>
      </c>
      <c r="H30" s="153" t="str">
        <f>IF($A29="-","",IF(ISERROR((SUMIFS(取引履歴!$M:$M,取引履歴!$A:$A,"売却",取引履歴!$K:$K,集計データ【売却】!$A29,取引履歴!$L:$L,"&gt;="&amp;DATE(H$26,1,1),取引履歴!$L:$L,"&lt;"&amp;EDATE(DATE(H$26,1,1),12))-SUMIFS(取引履歴!$F:$F,取引履歴!$A:$A,"売却",取引履歴!$K:$K,集計データ【売却】!$A29,取引履歴!$L:$L,"&gt;="&amp;DATE(H$26,1,1),取引履歴!$L:$L,"&lt;"&amp;EDATE(DATE(H$26,1,1),12)))/SUMIFS(取引履歴!$F:$F,取引履歴!$A:$A,"売却",取引履歴!$K:$K,集計データ【売却】!$A29,取引履歴!$L:$L,"&gt;="&amp;DATE(H$26,1,1),取引履歴!$L:$L,"&lt;"&amp;EDATE(DATE(H$26,1,1),12))),"",(SUMIFS(取引履歴!$M:$M,取引履歴!$A:$A,"売却",取引履歴!$K:$K,集計データ【売却】!$A29,取引履歴!$L:$L,"&gt;="&amp;DATE(H$26,1,1),取引履歴!$L:$L,"&lt;"&amp;EDATE(DATE(H$26,1,1),12))-SUMIFS(取引履歴!$F:$F,取引履歴!$A:$A,"売却",取引履歴!$K:$K,集計データ【売却】!$A29,取引履歴!$L:$L,"&gt;="&amp;DATE(H$26,1,1),取引履歴!$L:$L,"&lt;"&amp;EDATE(DATE(H$26,1,1),12)))/SUMIFS(取引履歴!$F:$F,取引履歴!$A:$A,"売却",取引履歴!$K:$K,集計データ【売却】!$A29,取引履歴!$L:$L,"&gt;="&amp;DATE(H$26,1,1),取引履歴!$L:$L,"&lt;"&amp;EDATE(DATE(H$26,1,1),12))))</f>
        <v/>
      </c>
      <c r="I30" s="153" t="str">
        <f>IF($A29="-","",IF(ISERROR((SUMIFS(取引履歴!$M:$M,取引履歴!$A:$A,"売却",取引履歴!$K:$K,集計データ【売却】!$A29,取引履歴!$L:$L,"&gt;="&amp;DATE(I$26,1,1),取引履歴!$L:$L,"&lt;"&amp;EDATE(DATE(I$26,1,1),12))-SUMIFS(取引履歴!$F:$F,取引履歴!$A:$A,"売却",取引履歴!$K:$K,集計データ【売却】!$A29,取引履歴!$L:$L,"&gt;="&amp;DATE(I$26,1,1),取引履歴!$L:$L,"&lt;"&amp;EDATE(DATE(I$26,1,1),12)))/SUMIFS(取引履歴!$F:$F,取引履歴!$A:$A,"売却",取引履歴!$K:$K,集計データ【売却】!$A29,取引履歴!$L:$L,"&gt;="&amp;DATE(I$26,1,1),取引履歴!$L:$L,"&lt;"&amp;EDATE(DATE(I$26,1,1),12))),"",(SUMIFS(取引履歴!$M:$M,取引履歴!$A:$A,"売却",取引履歴!$K:$K,集計データ【売却】!$A29,取引履歴!$L:$L,"&gt;="&amp;DATE(I$26,1,1),取引履歴!$L:$L,"&lt;"&amp;EDATE(DATE(I$26,1,1),12))-SUMIFS(取引履歴!$F:$F,取引履歴!$A:$A,"売却",取引履歴!$K:$K,集計データ【売却】!$A29,取引履歴!$L:$L,"&gt;="&amp;DATE(I$26,1,1),取引履歴!$L:$L,"&lt;"&amp;EDATE(DATE(I$26,1,1),12)))/SUMIFS(取引履歴!$F:$F,取引履歴!$A:$A,"売却",取引履歴!$K:$K,集計データ【売却】!$A29,取引履歴!$L:$L,"&gt;="&amp;DATE(I$26,1,1),取引履歴!$L:$L,"&lt;"&amp;EDATE(DATE(I$26,1,1),12))))</f>
        <v/>
      </c>
      <c r="J30" s="153" t="str">
        <f>IF($A29="-","",IF(ISERROR((SUMIFS(取引履歴!$M:$M,取引履歴!$A:$A,"売却",取引履歴!$K:$K,集計データ【売却】!$A29,取引履歴!$L:$L,"&gt;="&amp;DATE(J$26,1,1),取引履歴!$L:$L,"&lt;"&amp;EDATE(DATE(J$26,1,1),12))-SUMIFS(取引履歴!$F:$F,取引履歴!$A:$A,"売却",取引履歴!$K:$K,集計データ【売却】!$A29,取引履歴!$L:$L,"&gt;="&amp;DATE(J$26,1,1),取引履歴!$L:$L,"&lt;"&amp;EDATE(DATE(J$26,1,1),12)))/SUMIFS(取引履歴!$F:$F,取引履歴!$A:$A,"売却",取引履歴!$K:$K,集計データ【売却】!$A29,取引履歴!$L:$L,"&gt;="&amp;DATE(J$26,1,1),取引履歴!$L:$L,"&lt;"&amp;EDATE(DATE(J$26,1,1),12))),"",(SUMIFS(取引履歴!$M:$M,取引履歴!$A:$A,"売却",取引履歴!$K:$K,集計データ【売却】!$A29,取引履歴!$L:$L,"&gt;="&amp;DATE(J$26,1,1),取引履歴!$L:$L,"&lt;"&amp;EDATE(DATE(J$26,1,1),12))-SUMIFS(取引履歴!$F:$F,取引履歴!$A:$A,"売却",取引履歴!$K:$K,集計データ【売却】!$A29,取引履歴!$L:$L,"&gt;="&amp;DATE(J$26,1,1),取引履歴!$L:$L,"&lt;"&amp;EDATE(DATE(J$26,1,1),12)))/SUMIFS(取引履歴!$F:$F,取引履歴!$A:$A,"売却",取引履歴!$K:$K,集計データ【売却】!$A29,取引履歴!$L:$L,"&gt;="&amp;DATE(J$26,1,1),取引履歴!$L:$L,"&lt;"&amp;EDATE(DATE(J$26,1,1),12))))</f>
        <v/>
      </c>
      <c r="K30" s="153" t="str">
        <f>IF($A29="-","",IF(ISERROR((SUMIFS(取引履歴!$M:$M,取引履歴!$A:$A,"売却",取引履歴!$K:$K,集計データ【売却】!$A29,取引履歴!$L:$L,"&gt;="&amp;DATE(K$26,1,1),取引履歴!$L:$L,"&lt;"&amp;EDATE(DATE(K$26,1,1),12))-SUMIFS(取引履歴!$F:$F,取引履歴!$A:$A,"売却",取引履歴!$K:$K,集計データ【売却】!$A29,取引履歴!$L:$L,"&gt;="&amp;DATE(K$26,1,1),取引履歴!$L:$L,"&lt;"&amp;EDATE(DATE(K$26,1,1),12)))/SUMIFS(取引履歴!$F:$F,取引履歴!$A:$A,"売却",取引履歴!$K:$K,集計データ【売却】!$A29,取引履歴!$L:$L,"&gt;="&amp;DATE(K$26,1,1),取引履歴!$L:$L,"&lt;"&amp;EDATE(DATE(K$26,1,1),12))),"",(SUMIFS(取引履歴!$M:$M,取引履歴!$A:$A,"売却",取引履歴!$K:$K,集計データ【売却】!$A29,取引履歴!$L:$L,"&gt;="&amp;DATE(K$26,1,1),取引履歴!$L:$L,"&lt;"&amp;EDATE(DATE(K$26,1,1),12))-SUMIFS(取引履歴!$F:$F,取引履歴!$A:$A,"売却",取引履歴!$K:$K,集計データ【売却】!$A29,取引履歴!$L:$L,"&gt;="&amp;DATE(K$26,1,1),取引履歴!$L:$L,"&lt;"&amp;EDATE(DATE(K$26,1,1),12)))/SUMIFS(取引履歴!$F:$F,取引履歴!$A:$A,"売却",取引履歴!$K:$K,集計データ【売却】!$A29,取引履歴!$L:$L,"&gt;="&amp;DATE(K$26,1,1),取引履歴!$L:$L,"&lt;"&amp;EDATE(DATE(K$26,1,1),12))))</f>
        <v/>
      </c>
      <c r="L30" s="153" t="str">
        <f>IF($A29="-","",IF(ISERROR((SUMIFS(取引履歴!$M:$M,取引履歴!$A:$A,"売却",取引履歴!$K:$K,集計データ【売却】!$A29,取引履歴!$L:$L,"&gt;="&amp;DATE(L$26,1,1),取引履歴!$L:$L,"&lt;"&amp;EDATE(DATE(L$26,1,1),12))-SUMIFS(取引履歴!$F:$F,取引履歴!$A:$A,"売却",取引履歴!$K:$K,集計データ【売却】!$A29,取引履歴!$L:$L,"&gt;="&amp;DATE(L$26,1,1),取引履歴!$L:$L,"&lt;"&amp;EDATE(DATE(L$26,1,1),12)))/SUMIFS(取引履歴!$F:$F,取引履歴!$A:$A,"売却",取引履歴!$K:$K,集計データ【売却】!$A29,取引履歴!$L:$L,"&gt;="&amp;DATE(L$26,1,1),取引履歴!$L:$L,"&lt;"&amp;EDATE(DATE(L$26,1,1),12))),"",(SUMIFS(取引履歴!$M:$M,取引履歴!$A:$A,"売却",取引履歴!$K:$K,集計データ【売却】!$A29,取引履歴!$L:$L,"&gt;="&amp;DATE(L$26,1,1),取引履歴!$L:$L,"&lt;"&amp;EDATE(DATE(L$26,1,1),12))-SUMIFS(取引履歴!$F:$F,取引履歴!$A:$A,"売却",取引履歴!$K:$K,集計データ【売却】!$A29,取引履歴!$L:$L,"&gt;="&amp;DATE(L$26,1,1),取引履歴!$L:$L,"&lt;"&amp;EDATE(DATE(L$26,1,1),12)))/SUMIFS(取引履歴!$F:$F,取引履歴!$A:$A,"売却",取引履歴!$K:$K,集計データ【売却】!$A29,取引履歴!$L:$L,"&gt;="&amp;DATE(L$26,1,1),取引履歴!$L:$L,"&lt;"&amp;EDATE(DATE(L$26,1,1),12))))</f>
        <v/>
      </c>
      <c r="M30" s="153" t="str">
        <f>IF($A29="-","",IF(ISERROR((SUMIFS(取引履歴!$M:$M,取引履歴!$A:$A,"売却",取引履歴!$K:$K,集計データ【売却】!$A29,取引履歴!$L:$L,"&gt;="&amp;DATE(M$26,1,1),取引履歴!$L:$L,"&lt;"&amp;EDATE(DATE(M$26,1,1),12))-SUMIFS(取引履歴!$F:$F,取引履歴!$A:$A,"売却",取引履歴!$K:$K,集計データ【売却】!$A29,取引履歴!$L:$L,"&gt;="&amp;DATE(M$26,1,1),取引履歴!$L:$L,"&lt;"&amp;EDATE(DATE(M$26,1,1),12)))/SUMIFS(取引履歴!$F:$F,取引履歴!$A:$A,"売却",取引履歴!$K:$K,集計データ【売却】!$A29,取引履歴!$L:$L,"&gt;="&amp;DATE(M$26,1,1),取引履歴!$L:$L,"&lt;"&amp;EDATE(DATE(M$26,1,1),12))),"",(SUMIFS(取引履歴!$M:$M,取引履歴!$A:$A,"売却",取引履歴!$K:$K,集計データ【売却】!$A29,取引履歴!$L:$L,"&gt;="&amp;DATE(M$26,1,1),取引履歴!$L:$L,"&lt;"&amp;EDATE(DATE(M$26,1,1),12))-SUMIFS(取引履歴!$F:$F,取引履歴!$A:$A,"売却",取引履歴!$K:$K,集計データ【売却】!$A29,取引履歴!$L:$L,"&gt;="&amp;DATE(M$26,1,1),取引履歴!$L:$L,"&lt;"&amp;EDATE(DATE(M$26,1,1),12)))/SUMIFS(取引履歴!$F:$F,取引履歴!$A:$A,"売却",取引履歴!$K:$K,集計データ【売却】!$A29,取引履歴!$L:$L,"&gt;="&amp;DATE(M$26,1,1),取引履歴!$L:$L,"&lt;"&amp;EDATE(DATE(M$26,1,1),12))))</f>
        <v/>
      </c>
      <c r="N30" s="153" t="str">
        <f>IF($A29="-","",IF(ISERROR((SUMIFS(取引履歴!$M:$M,取引履歴!$A:$A,"売却",取引履歴!$K:$K,集計データ【売却】!$A29,取引履歴!$L:$L,"&gt;="&amp;DATE(N$26,1,1),取引履歴!$L:$L,"&lt;"&amp;EDATE(DATE(N$26,1,1),12))-SUMIFS(取引履歴!$F:$F,取引履歴!$A:$A,"売却",取引履歴!$K:$K,集計データ【売却】!$A29,取引履歴!$L:$L,"&gt;="&amp;DATE(N$26,1,1),取引履歴!$L:$L,"&lt;"&amp;EDATE(DATE(N$26,1,1),12)))/SUMIFS(取引履歴!$F:$F,取引履歴!$A:$A,"売却",取引履歴!$K:$K,集計データ【売却】!$A29,取引履歴!$L:$L,"&gt;="&amp;DATE(N$26,1,1),取引履歴!$L:$L,"&lt;"&amp;EDATE(DATE(N$26,1,1),12))),"",(SUMIFS(取引履歴!$M:$M,取引履歴!$A:$A,"売却",取引履歴!$K:$K,集計データ【売却】!$A29,取引履歴!$L:$L,"&gt;="&amp;DATE(N$26,1,1),取引履歴!$L:$L,"&lt;"&amp;EDATE(DATE(N$26,1,1),12))-SUMIFS(取引履歴!$F:$F,取引履歴!$A:$A,"売却",取引履歴!$K:$K,集計データ【売却】!$A29,取引履歴!$L:$L,"&gt;="&amp;DATE(N$26,1,1),取引履歴!$L:$L,"&lt;"&amp;EDATE(DATE(N$26,1,1),12)))/SUMIFS(取引履歴!$F:$F,取引履歴!$A:$A,"売却",取引履歴!$K:$K,集計データ【売却】!$A29,取引履歴!$L:$L,"&gt;="&amp;DATE(N$26,1,1),取引履歴!$L:$L,"&lt;"&amp;EDATE(DATE(N$26,1,1),12))))</f>
        <v/>
      </c>
      <c r="O30" s="153" t="str">
        <f>IF($A29="-","",IF(ISERROR((SUMIFS(取引履歴!$M:$M,取引履歴!$A:$A,"売却",取引履歴!$K:$K,集計データ【売却】!$A29,取引履歴!$L:$L,"&gt;="&amp;DATE(O$26,1,1),取引履歴!$L:$L,"&lt;"&amp;EDATE(DATE(O$26,1,1),12))-SUMIFS(取引履歴!$F:$F,取引履歴!$A:$A,"売却",取引履歴!$K:$K,集計データ【売却】!$A29,取引履歴!$L:$L,"&gt;="&amp;DATE(O$26,1,1),取引履歴!$L:$L,"&lt;"&amp;EDATE(DATE(O$26,1,1),12)))/SUMIFS(取引履歴!$F:$F,取引履歴!$A:$A,"売却",取引履歴!$K:$K,集計データ【売却】!$A29,取引履歴!$L:$L,"&gt;="&amp;DATE(O$26,1,1),取引履歴!$L:$L,"&lt;"&amp;EDATE(DATE(O$26,1,1),12))),"",(SUMIFS(取引履歴!$M:$M,取引履歴!$A:$A,"売却",取引履歴!$K:$K,集計データ【売却】!$A29,取引履歴!$L:$L,"&gt;="&amp;DATE(O$26,1,1),取引履歴!$L:$L,"&lt;"&amp;EDATE(DATE(O$26,1,1),12))-SUMIFS(取引履歴!$F:$F,取引履歴!$A:$A,"売却",取引履歴!$K:$K,集計データ【売却】!$A29,取引履歴!$L:$L,"&gt;="&amp;DATE(O$26,1,1),取引履歴!$L:$L,"&lt;"&amp;EDATE(DATE(O$26,1,1),12)))/SUMIFS(取引履歴!$F:$F,取引履歴!$A:$A,"売却",取引履歴!$K:$K,集計データ【売却】!$A29,取引履歴!$L:$L,"&gt;="&amp;DATE(O$26,1,1),取引履歴!$L:$L,"&lt;"&amp;EDATE(DATE(O$26,1,1),12))))</f>
        <v/>
      </c>
      <c r="P30" s="153" t="str">
        <f>IF($A29="-","",IF(ISERROR((SUMIFS(取引履歴!$M:$M,取引履歴!$A:$A,"売却",取引履歴!$K:$K,集計データ【売却】!$A29,取引履歴!$L:$L,"&gt;="&amp;DATE(P$26,1,1),取引履歴!$L:$L,"&lt;"&amp;EDATE(DATE(P$26,1,1),12))-SUMIFS(取引履歴!$F:$F,取引履歴!$A:$A,"売却",取引履歴!$K:$K,集計データ【売却】!$A29,取引履歴!$L:$L,"&gt;="&amp;DATE(P$26,1,1),取引履歴!$L:$L,"&lt;"&amp;EDATE(DATE(P$26,1,1),12)))/SUMIFS(取引履歴!$F:$F,取引履歴!$A:$A,"売却",取引履歴!$K:$K,集計データ【売却】!$A29,取引履歴!$L:$L,"&gt;="&amp;DATE(P$26,1,1),取引履歴!$L:$L,"&lt;"&amp;EDATE(DATE(P$26,1,1),12))),"",(SUMIFS(取引履歴!$M:$M,取引履歴!$A:$A,"売却",取引履歴!$K:$K,集計データ【売却】!$A29,取引履歴!$L:$L,"&gt;="&amp;DATE(P$26,1,1),取引履歴!$L:$L,"&lt;"&amp;EDATE(DATE(P$26,1,1),12))-SUMIFS(取引履歴!$F:$F,取引履歴!$A:$A,"売却",取引履歴!$K:$K,集計データ【売却】!$A29,取引履歴!$L:$L,"&gt;="&amp;DATE(P$26,1,1),取引履歴!$L:$L,"&lt;"&amp;EDATE(DATE(P$26,1,1),12)))/SUMIFS(取引履歴!$F:$F,取引履歴!$A:$A,"売却",取引履歴!$K:$K,集計データ【売却】!$A29,取引履歴!$L:$L,"&gt;="&amp;DATE(P$26,1,1),取引履歴!$L:$L,"&lt;"&amp;EDATE(DATE(P$26,1,1),12))))</f>
        <v/>
      </c>
      <c r="Q30" s="153" t="str">
        <f>IF($A29="-","",IF(ISERROR((SUMIFS(取引履歴!$M:$M,取引履歴!$A:$A,"売却",取引履歴!$K:$K,集計データ【売却】!$A29,取引履歴!$L:$L,"&gt;="&amp;DATE(Q$26,1,1),取引履歴!$L:$L,"&lt;"&amp;EDATE(DATE(Q$26,1,1),12))-SUMIFS(取引履歴!$F:$F,取引履歴!$A:$A,"売却",取引履歴!$K:$K,集計データ【売却】!$A29,取引履歴!$L:$L,"&gt;="&amp;DATE(Q$26,1,1),取引履歴!$L:$L,"&lt;"&amp;EDATE(DATE(Q$26,1,1),12)))/SUMIFS(取引履歴!$F:$F,取引履歴!$A:$A,"売却",取引履歴!$K:$K,集計データ【売却】!$A29,取引履歴!$L:$L,"&gt;="&amp;DATE(Q$26,1,1),取引履歴!$L:$L,"&lt;"&amp;EDATE(DATE(Q$26,1,1),12))),"",(SUMIFS(取引履歴!$M:$M,取引履歴!$A:$A,"売却",取引履歴!$K:$K,集計データ【売却】!$A29,取引履歴!$L:$L,"&gt;="&amp;DATE(Q$26,1,1),取引履歴!$L:$L,"&lt;"&amp;EDATE(DATE(Q$26,1,1),12))-SUMIFS(取引履歴!$F:$F,取引履歴!$A:$A,"売却",取引履歴!$K:$K,集計データ【売却】!$A29,取引履歴!$L:$L,"&gt;="&amp;DATE(Q$26,1,1),取引履歴!$L:$L,"&lt;"&amp;EDATE(DATE(Q$26,1,1),12)))/SUMIFS(取引履歴!$F:$F,取引履歴!$A:$A,"売却",取引履歴!$K:$K,集計データ【売却】!$A29,取引履歴!$L:$L,"&gt;="&amp;DATE(Q$26,1,1),取引履歴!$L:$L,"&lt;"&amp;EDATE(DATE(Q$26,1,1),12))))</f>
        <v/>
      </c>
      <c r="R30" s="153" t="str">
        <f>IF($A29="-","",IF(ISERROR((SUMIFS(取引履歴!$M:$M,取引履歴!$A:$A,"売却",取引履歴!$K:$K,集計データ【売却】!$A29,取引履歴!$L:$L,"&gt;="&amp;DATE(R$26,1,1),取引履歴!$L:$L,"&lt;"&amp;EDATE(DATE(R$26,1,1),12))-SUMIFS(取引履歴!$F:$F,取引履歴!$A:$A,"売却",取引履歴!$K:$K,集計データ【売却】!$A29,取引履歴!$L:$L,"&gt;="&amp;DATE(R$26,1,1),取引履歴!$L:$L,"&lt;"&amp;EDATE(DATE(R$26,1,1),12)))/SUMIFS(取引履歴!$F:$F,取引履歴!$A:$A,"売却",取引履歴!$K:$K,集計データ【売却】!$A29,取引履歴!$L:$L,"&gt;="&amp;DATE(R$26,1,1),取引履歴!$L:$L,"&lt;"&amp;EDATE(DATE(R$26,1,1),12))),"",(SUMIFS(取引履歴!$M:$M,取引履歴!$A:$A,"売却",取引履歴!$K:$K,集計データ【売却】!$A29,取引履歴!$L:$L,"&gt;="&amp;DATE(R$26,1,1),取引履歴!$L:$L,"&lt;"&amp;EDATE(DATE(R$26,1,1),12))-SUMIFS(取引履歴!$F:$F,取引履歴!$A:$A,"売却",取引履歴!$K:$K,集計データ【売却】!$A29,取引履歴!$L:$L,"&gt;="&amp;DATE(R$26,1,1),取引履歴!$L:$L,"&lt;"&amp;EDATE(DATE(R$26,1,1),12)))/SUMIFS(取引履歴!$F:$F,取引履歴!$A:$A,"売却",取引履歴!$K:$K,集計データ【売却】!$A29,取引履歴!$L:$L,"&gt;="&amp;DATE(R$26,1,1),取引履歴!$L:$L,"&lt;"&amp;EDATE(DATE(R$26,1,1),12))))</f>
        <v/>
      </c>
      <c r="S30" s="153" t="str">
        <f>IF($A29="-","",IF(ISERROR((SUMIFS(取引履歴!$M:$M,取引履歴!$A:$A,"売却",取引履歴!$K:$K,集計データ【売却】!$A29,取引履歴!$L:$L,"&gt;="&amp;DATE(S$26,1,1),取引履歴!$L:$L,"&lt;"&amp;EDATE(DATE(S$26,1,1),12))-SUMIFS(取引履歴!$F:$F,取引履歴!$A:$A,"売却",取引履歴!$K:$K,集計データ【売却】!$A29,取引履歴!$L:$L,"&gt;="&amp;DATE(S$26,1,1),取引履歴!$L:$L,"&lt;"&amp;EDATE(DATE(S$26,1,1),12)))/SUMIFS(取引履歴!$F:$F,取引履歴!$A:$A,"売却",取引履歴!$K:$K,集計データ【売却】!$A29,取引履歴!$L:$L,"&gt;="&amp;DATE(S$26,1,1),取引履歴!$L:$L,"&lt;"&amp;EDATE(DATE(S$26,1,1),12))),"",(SUMIFS(取引履歴!$M:$M,取引履歴!$A:$A,"売却",取引履歴!$K:$K,集計データ【売却】!$A29,取引履歴!$L:$L,"&gt;="&amp;DATE(S$26,1,1),取引履歴!$L:$L,"&lt;"&amp;EDATE(DATE(S$26,1,1),12))-SUMIFS(取引履歴!$F:$F,取引履歴!$A:$A,"売却",取引履歴!$K:$K,集計データ【売却】!$A29,取引履歴!$L:$L,"&gt;="&amp;DATE(S$26,1,1),取引履歴!$L:$L,"&lt;"&amp;EDATE(DATE(S$26,1,1),12)))/SUMIFS(取引履歴!$F:$F,取引履歴!$A:$A,"売却",取引履歴!$K:$K,集計データ【売却】!$A29,取引履歴!$L:$L,"&gt;="&amp;DATE(S$26,1,1),取引履歴!$L:$L,"&lt;"&amp;EDATE(DATE(S$26,1,1),12))))</f>
        <v/>
      </c>
      <c r="T30" s="153" t="str">
        <f>IF($A29="-","",IF(ISERROR((SUMIFS(取引履歴!$M:$M,取引履歴!$A:$A,"売却",取引履歴!$K:$K,集計データ【売却】!$A29,取引履歴!$L:$L,"&gt;="&amp;DATE(T$26,1,1),取引履歴!$L:$L,"&lt;"&amp;EDATE(DATE(T$26,1,1),12))-SUMIFS(取引履歴!$F:$F,取引履歴!$A:$A,"売却",取引履歴!$K:$K,集計データ【売却】!$A29,取引履歴!$L:$L,"&gt;="&amp;DATE(T$26,1,1),取引履歴!$L:$L,"&lt;"&amp;EDATE(DATE(T$26,1,1),12)))/SUMIFS(取引履歴!$F:$F,取引履歴!$A:$A,"売却",取引履歴!$K:$K,集計データ【売却】!$A29,取引履歴!$L:$L,"&gt;="&amp;DATE(T$26,1,1),取引履歴!$L:$L,"&lt;"&amp;EDATE(DATE(T$26,1,1),12))),"",(SUMIFS(取引履歴!$M:$M,取引履歴!$A:$A,"売却",取引履歴!$K:$K,集計データ【売却】!$A29,取引履歴!$L:$L,"&gt;="&amp;DATE(T$26,1,1),取引履歴!$L:$L,"&lt;"&amp;EDATE(DATE(T$26,1,1),12))-SUMIFS(取引履歴!$F:$F,取引履歴!$A:$A,"売却",取引履歴!$K:$K,集計データ【売却】!$A29,取引履歴!$L:$L,"&gt;="&amp;DATE(T$26,1,1),取引履歴!$L:$L,"&lt;"&amp;EDATE(DATE(T$26,1,1),12)))/SUMIFS(取引履歴!$F:$F,取引履歴!$A:$A,"売却",取引履歴!$K:$K,集計データ【売却】!$A29,取引履歴!$L:$L,"&gt;="&amp;DATE(T$26,1,1),取引履歴!$L:$L,"&lt;"&amp;EDATE(DATE(T$26,1,1),12))))</f>
        <v/>
      </c>
      <c r="U30" s="153" t="str">
        <f>IF($A29="-","",IF(ISERROR((SUMIFS(取引履歴!$M:$M,取引履歴!$A:$A,"売却",取引履歴!$K:$K,集計データ【売却】!$A29,取引履歴!$L:$L,"&gt;="&amp;DATE(U$26,1,1),取引履歴!$L:$L,"&lt;"&amp;EDATE(DATE(U$26,1,1),12))-SUMIFS(取引履歴!$F:$F,取引履歴!$A:$A,"売却",取引履歴!$K:$K,集計データ【売却】!$A29,取引履歴!$L:$L,"&gt;="&amp;DATE(U$26,1,1),取引履歴!$L:$L,"&lt;"&amp;EDATE(DATE(U$26,1,1),12)))/SUMIFS(取引履歴!$F:$F,取引履歴!$A:$A,"売却",取引履歴!$K:$K,集計データ【売却】!$A29,取引履歴!$L:$L,"&gt;="&amp;DATE(U$26,1,1),取引履歴!$L:$L,"&lt;"&amp;EDATE(DATE(U$26,1,1),12))),"",(SUMIFS(取引履歴!$M:$M,取引履歴!$A:$A,"売却",取引履歴!$K:$K,集計データ【売却】!$A29,取引履歴!$L:$L,"&gt;="&amp;DATE(U$26,1,1),取引履歴!$L:$L,"&lt;"&amp;EDATE(DATE(U$26,1,1),12))-SUMIFS(取引履歴!$F:$F,取引履歴!$A:$A,"売却",取引履歴!$K:$K,集計データ【売却】!$A29,取引履歴!$L:$L,"&gt;="&amp;DATE(U$26,1,1),取引履歴!$L:$L,"&lt;"&amp;EDATE(DATE(U$26,1,1),12)))/SUMIFS(取引履歴!$F:$F,取引履歴!$A:$A,"売却",取引履歴!$K:$K,集計データ【売却】!$A29,取引履歴!$L:$L,"&gt;="&amp;DATE(U$26,1,1),取引履歴!$L:$L,"&lt;"&amp;EDATE(DATE(U$26,1,1),12))))</f>
        <v/>
      </c>
      <c r="V30" s="153" t="str">
        <f>IF($A29="-","",IF(ISERROR((SUMIFS(取引履歴!$M:$M,取引履歴!$A:$A,"売却",取引履歴!$K:$K,集計データ【売却】!$A29,取引履歴!$L:$L,"&gt;="&amp;DATE(V$26,1,1),取引履歴!$L:$L,"&lt;"&amp;EDATE(DATE(V$26,1,1),12))-SUMIFS(取引履歴!$F:$F,取引履歴!$A:$A,"売却",取引履歴!$K:$K,集計データ【売却】!$A29,取引履歴!$L:$L,"&gt;="&amp;DATE(V$26,1,1),取引履歴!$L:$L,"&lt;"&amp;EDATE(DATE(V$26,1,1),12)))/SUMIFS(取引履歴!$F:$F,取引履歴!$A:$A,"売却",取引履歴!$K:$K,集計データ【売却】!$A29,取引履歴!$L:$L,"&gt;="&amp;DATE(V$26,1,1),取引履歴!$L:$L,"&lt;"&amp;EDATE(DATE(V$26,1,1),12))),"",(SUMIFS(取引履歴!$M:$M,取引履歴!$A:$A,"売却",取引履歴!$K:$K,集計データ【売却】!$A29,取引履歴!$L:$L,"&gt;="&amp;DATE(V$26,1,1),取引履歴!$L:$L,"&lt;"&amp;EDATE(DATE(V$26,1,1),12))-SUMIFS(取引履歴!$F:$F,取引履歴!$A:$A,"売却",取引履歴!$K:$K,集計データ【売却】!$A29,取引履歴!$L:$L,"&gt;="&amp;DATE(V$26,1,1),取引履歴!$L:$L,"&lt;"&amp;EDATE(DATE(V$26,1,1),12)))/SUMIFS(取引履歴!$F:$F,取引履歴!$A:$A,"売却",取引履歴!$K:$K,集計データ【売却】!$A29,取引履歴!$L:$L,"&gt;="&amp;DATE(V$26,1,1),取引履歴!$L:$L,"&lt;"&amp;EDATE(DATE(V$26,1,1),12))))</f>
        <v/>
      </c>
    </row>
    <row r="31" spans="1:22" x14ac:dyDescent="0.4">
      <c r="A31" s="215" t="str">
        <f>初期設定!$B$9</f>
        <v>3人目</v>
      </c>
      <c r="B31" s="95" t="str">
        <f>IF($A31="-","",IF(SUMIFS(取引履歴!$Q:$Q,取引履歴!$K:$K,集計データ【売却】!$A31,取引履歴!$A:$A,"売却",取引履歴!$L:$L,"&gt;="&amp;DATE(B$26,1,1),取引履歴!$L:$L,"&lt;"&amp;EDATE(DATE(B$26,1,1),12))=0,"",SUMIFS(取引履歴!$Q:$Q,取引履歴!$K:$K,集計データ【売却】!$A31,取引履歴!$A:$A,"売却",取引履歴!$L:$L,"&gt;="&amp;DATE(B$26,1,1),取引履歴!$L:$L,"&lt;"&amp;EDATE(DATE(B$26,1,1),12))))</f>
        <v/>
      </c>
      <c r="C31" s="95" t="str">
        <f>IF($A31="-","",IF(SUMIFS(取引履歴!$Q:$Q,取引履歴!$K:$K,集計データ【売却】!$A31,取引履歴!$A:$A,"売却",取引履歴!$L:$L,"&gt;="&amp;DATE(C$26,1,1),取引履歴!$L:$L,"&lt;"&amp;EDATE(DATE(C$26,1,1),12))=0,"",SUMIFS(取引履歴!$Q:$Q,取引履歴!$K:$K,集計データ【売却】!$A31,取引履歴!$A:$A,"売却",取引履歴!$L:$L,"&gt;="&amp;DATE(C$26,1,1),取引履歴!$L:$L,"&lt;"&amp;EDATE(DATE(C$26,1,1),12))))</f>
        <v/>
      </c>
      <c r="D31" s="95" t="str">
        <f>IF($A31="-","",IF(SUMIFS(取引履歴!$Q:$Q,取引履歴!$K:$K,集計データ【売却】!$A31,取引履歴!$A:$A,"売却",取引履歴!$L:$L,"&gt;="&amp;DATE(D$26,1,1),取引履歴!$L:$L,"&lt;"&amp;EDATE(DATE(D$26,1,1),12))=0,"",SUMIFS(取引履歴!$Q:$Q,取引履歴!$K:$K,集計データ【売却】!$A31,取引履歴!$A:$A,"売却",取引履歴!$L:$L,"&gt;="&amp;DATE(D$26,1,1),取引履歴!$L:$L,"&lt;"&amp;EDATE(DATE(D$26,1,1),12))))</f>
        <v/>
      </c>
      <c r="E31" s="95" t="str">
        <f>IF($A31="-","",IF(SUMIFS(取引履歴!$Q:$Q,取引履歴!$K:$K,集計データ【売却】!$A31,取引履歴!$A:$A,"売却",取引履歴!$L:$L,"&gt;="&amp;DATE(E$26,1,1),取引履歴!$L:$L,"&lt;"&amp;EDATE(DATE(E$26,1,1),12))=0,"",SUMIFS(取引履歴!$Q:$Q,取引履歴!$K:$K,集計データ【売却】!$A31,取引履歴!$A:$A,"売却",取引履歴!$L:$L,"&gt;="&amp;DATE(E$26,1,1),取引履歴!$L:$L,"&lt;"&amp;EDATE(DATE(E$26,1,1),12))))</f>
        <v/>
      </c>
      <c r="F31" s="95" t="str">
        <f>IF($A31="-","",IF(SUMIFS(取引履歴!$Q:$Q,取引履歴!$K:$K,集計データ【売却】!$A31,取引履歴!$A:$A,"売却",取引履歴!$L:$L,"&gt;="&amp;DATE(F$26,1,1),取引履歴!$L:$L,"&lt;"&amp;EDATE(DATE(F$26,1,1),12))=0,"",SUMIFS(取引履歴!$Q:$Q,取引履歴!$K:$K,集計データ【売却】!$A31,取引履歴!$A:$A,"売却",取引履歴!$L:$L,"&gt;="&amp;DATE(F$26,1,1),取引履歴!$L:$L,"&lt;"&amp;EDATE(DATE(F$26,1,1),12))))</f>
        <v/>
      </c>
      <c r="G31" s="95" t="str">
        <f>IF($A31="-","",IF(SUMIFS(取引履歴!$Q:$Q,取引履歴!$K:$K,集計データ【売却】!$A31,取引履歴!$A:$A,"売却",取引履歴!$L:$L,"&gt;="&amp;DATE(G$26,1,1),取引履歴!$L:$L,"&lt;"&amp;EDATE(DATE(G$26,1,1),12))=0,"",SUMIFS(取引履歴!$Q:$Q,取引履歴!$K:$K,集計データ【売却】!$A31,取引履歴!$A:$A,"売却",取引履歴!$L:$L,"&gt;="&amp;DATE(G$26,1,1),取引履歴!$L:$L,"&lt;"&amp;EDATE(DATE(G$26,1,1),12))))</f>
        <v/>
      </c>
      <c r="H31" s="95" t="str">
        <f>IF($A31="-","",IF(SUMIFS(取引履歴!$Q:$Q,取引履歴!$K:$K,集計データ【売却】!$A31,取引履歴!$A:$A,"売却",取引履歴!$L:$L,"&gt;="&amp;DATE(H$26,1,1),取引履歴!$L:$L,"&lt;"&amp;EDATE(DATE(H$26,1,1),12))=0,"",SUMIFS(取引履歴!$Q:$Q,取引履歴!$K:$K,集計データ【売却】!$A31,取引履歴!$A:$A,"売却",取引履歴!$L:$L,"&gt;="&amp;DATE(H$26,1,1),取引履歴!$L:$L,"&lt;"&amp;EDATE(DATE(H$26,1,1),12))))</f>
        <v/>
      </c>
      <c r="I31" s="95" t="str">
        <f>IF($A31="-","",IF(SUMIFS(取引履歴!$Q:$Q,取引履歴!$K:$K,集計データ【売却】!$A31,取引履歴!$A:$A,"売却",取引履歴!$L:$L,"&gt;="&amp;DATE(I$26,1,1),取引履歴!$L:$L,"&lt;"&amp;EDATE(DATE(I$26,1,1),12))=0,"",SUMIFS(取引履歴!$Q:$Q,取引履歴!$K:$K,集計データ【売却】!$A31,取引履歴!$A:$A,"売却",取引履歴!$L:$L,"&gt;="&amp;DATE(I$26,1,1),取引履歴!$L:$L,"&lt;"&amp;EDATE(DATE(I$26,1,1),12))))</f>
        <v/>
      </c>
      <c r="J31" s="95" t="str">
        <f>IF($A31="-","",IF(SUMIFS(取引履歴!$Q:$Q,取引履歴!$K:$K,集計データ【売却】!$A31,取引履歴!$A:$A,"売却",取引履歴!$L:$L,"&gt;="&amp;DATE(J$26,1,1),取引履歴!$L:$L,"&lt;"&amp;EDATE(DATE(J$26,1,1),12))=0,"",SUMIFS(取引履歴!$Q:$Q,取引履歴!$K:$K,集計データ【売却】!$A31,取引履歴!$A:$A,"売却",取引履歴!$L:$L,"&gt;="&amp;DATE(J$26,1,1),取引履歴!$L:$L,"&lt;"&amp;EDATE(DATE(J$26,1,1),12))))</f>
        <v/>
      </c>
      <c r="K31" s="95" t="str">
        <f>IF($A31="-","",IF(SUMIFS(取引履歴!$Q:$Q,取引履歴!$K:$K,集計データ【売却】!$A31,取引履歴!$A:$A,"売却",取引履歴!$L:$L,"&gt;="&amp;DATE(K$26,1,1),取引履歴!$L:$L,"&lt;"&amp;EDATE(DATE(K$26,1,1),12))=0,"",SUMIFS(取引履歴!$Q:$Q,取引履歴!$K:$K,集計データ【売却】!$A31,取引履歴!$A:$A,"売却",取引履歴!$L:$L,"&gt;="&amp;DATE(K$26,1,1),取引履歴!$L:$L,"&lt;"&amp;EDATE(DATE(K$26,1,1),12))))</f>
        <v/>
      </c>
      <c r="L31" s="95" t="str">
        <f>IF($A31="-","",IF(SUMIFS(取引履歴!$Q:$Q,取引履歴!$K:$K,集計データ【売却】!$A31,取引履歴!$A:$A,"売却",取引履歴!$L:$L,"&gt;="&amp;DATE(L$26,1,1),取引履歴!$L:$L,"&lt;"&amp;EDATE(DATE(L$26,1,1),12))=0,"",SUMIFS(取引履歴!$Q:$Q,取引履歴!$K:$K,集計データ【売却】!$A31,取引履歴!$A:$A,"売却",取引履歴!$L:$L,"&gt;="&amp;DATE(L$26,1,1),取引履歴!$L:$L,"&lt;"&amp;EDATE(DATE(L$26,1,1),12))))</f>
        <v/>
      </c>
      <c r="M31" s="95" t="str">
        <f>IF($A31="-","",IF(SUMIFS(取引履歴!$Q:$Q,取引履歴!$K:$K,集計データ【売却】!$A31,取引履歴!$A:$A,"売却",取引履歴!$L:$L,"&gt;="&amp;DATE(M$26,1,1),取引履歴!$L:$L,"&lt;"&amp;EDATE(DATE(M$26,1,1),12))=0,"",SUMIFS(取引履歴!$Q:$Q,取引履歴!$K:$K,集計データ【売却】!$A31,取引履歴!$A:$A,"売却",取引履歴!$L:$L,"&gt;="&amp;DATE(M$26,1,1),取引履歴!$L:$L,"&lt;"&amp;EDATE(DATE(M$26,1,1),12))))</f>
        <v/>
      </c>
      <c r="N31" s="95" t="str">
        <f>IF($A31="-","",IF(SUMIFS(取引履歴!$Q:$Q,取引履歴!$K:$K,集計データ【売却】!$A31,取引履歴!$A:$A,"売却",取引履歴!$L:$L,"&gt;="&amp;DATE(N$26,1,1),取引履歴!$L:$L,"&lt;"&amp;EDATE(DATE(N$26,1,1),12))=0,"",SUMIFS(取引履歴!$Q:$Q,取引履歴!$K:$K,集計データ【売却】!$A31,取引履歴!$A:$A,"売却",取引履歴!$L:$L,"&gt;="&amp;DATE(N$26,1,1),取引履歴!$L:$L,"&lt;"&amp;EDATE(DATE(N$26,1,1),12))))</f>
        <v/>
      </c>
      <c r="O31" s="95" t="str">
        <f>IF($A31="-","",IF(SUMIFS(取引履歴!$Q:$Q,取引履歴!$K:$K,集計データ【売却】!$A31,取引履歴!$A:$A,"売却",取引履歴!$L:$L,"&gt;="&amp;DATE(O$26,1,1),取引履歴!$L:$L,"&lt;"&amp;EDATE(DATE(O$26,1,1),12))=0,"",SUMIFS(取引履歴!$Q:$Q,取引履歴!$K:$K,集計データ【売却】!$A31,取引履歴!$A:$A,"売却",取引履歴!$L:$L,"&gt;="&amp;DATE(O$26,1,1),取引履歴!$L:$L,"&lt;"&amp;EDATE(DATE(O$26,1,1),12))))</f>
        <v/>
      </c>
      <c r="P31" s="95" t="str">
        <f>IF($A31="-","",IF(SUMIFS(取引履歴!$Q:$Q,取引履歴!$K:$K,集計データ【売却】!$A31,取引履歴!$A:$A,"売却",取引履歴!$L:$L,"&gt;="&amp;DATE(P$26,1,1),取引履歴!$L:$L,"&lt;"&amp;EDATE(DATE(P$26,1,1),12))=0,"",SUMIFS(取引履歴!$Q:$Q,取引履歴!$K:$K,集計データ【売却】!$A31,取引履歴!$A:$A,"売却",取引履歴!$L:$L,"&gt;="&amp;DATE(P$26,1,1),取引履歴!$L:$L,"&lt;"&amp;EDATE(DATE(P$26,1,1),12))))</f>
        <v/>
      </c>
      <c r="Q31" s="95" t="str">
        <f>IF($A31="-","",IF(SUMIFS(取引履歴!$Q:$Q,取引履歴!$K:$K,集計データ【売却】!$A31,取引履歴!$A:$A,"売却",取引履歴!$L:$L,"&gt;="&amp;DATE(Q$26,1,1),取引履歴!$L:$L,"&lt;"&amp;EDATE(DATE(Q$26,1,1),12))=0,"",SUMIFS(取引履歴!$Q:$Q,取引履歴!$K:$K,集計データ【売却】!$A31,取引履歴!$A:$A,"売却",取引履歴!$L:$L,"&gt;="&amp;DATE(Q$26,1,1),取引履歴!$L:$L,"&lt;"&amp;EDATE(DATE(Q$26,1,1),12))))</f>
        <v/>
      </c>
      <c r="R31" s="95" t="str">
        <f>IF($A31="-","",IF(SUMIFS(取引履歴!$Q:$Q,取引履歴!$K:$K,集計データ【売却】!$A31,取引履歴!$A:$A,"売却",取引履歴!$L:$L,"&gt;="&amp;DATE(R$26,1,1),取引履歴!$L:$L,"&lt;"&amp;EDATE(DATE(R$26,1,1),12))=0,"",SUMIFS(取引履歴!$Q:$Q,取引履歴!$K:$K,集計データ【売却】!$A31,取引履歴!$A:$A,"売却",取引履歴!$L:$L,"&gt;="&amp;DATE(R$26,1,1),取引履歴!$L:$L,"&lt;"&amp;EDATE(DATE(R$26,1,1),12))))</f>
        <v/>
      </c>
      <c r="S31" s="95" t="str">
        <f>IF($A31="-","",IF(SUMIFS(取引履歴!$Q:$Q,取引履歴!$K:$K,集計データ【売却】!$A31,取引履歴!$A:$A,"売却",取引履歴!$L:$L,"&gt;="&amp;DATE(S$26,1,1),取引履歴!$L:$L,"&lt;"&amp;EDATE(DATE(S$26,1,1),12))=0,"",SUMIFS(取引履歴!$Q:$Q,取引履歴!$K:$K,集計データ【売却】!$A31,取引履歴!$A:$A,"売却",取引履歴!$L:$L,"&gt;="&amp;DATE(S$26,1,1),取引履歴!$L:$L,"&lt;"&amp;EDATE(DATE(S$26,1,1),12))))</f>
        <v/>
      </c>
      <c r="T31" s="95" t="str">
        <f>IF($A31="-","",IF(SUMIFS(取引履歴!$Q:$Q,取引履歴!$K:$K,集計データ【売却】!$A31,取引履歴!$A:$A,"売却",取引履歴!$L:$L,"&gt;="&amp;DATE(T$26,1,1),取引履歴!$L:$L,"&lt;"&amp;EDATE(DATE(T$26,1,1),12))=0,"",SUMIFS(取引履歴!$Q:$Q,取引履歴!$K:$K,集計データ【売却】!$A31,取引履歴!$A:$A,"売却",取引履歴!$L:$L,"&gt;="&amp;DATE(T$26,1,1),取引履歴!$L:$L,"&lt;"&amp;EDATE(DATE(T$26,1,1),12))))</f>
        <v/>
      </c>
      <c r="U31" s="95" t="str">
        <f>IF($A31="-","",IF(SUMIFS(取引履歴!$Q:$Q,取引履歴!$K:$K,集計データ【売却】!$A31,取引履歴!$A:$A,"売却",取引履歴!$L:$L,"&gt;="&amp;DATE(U$26,1,1),取引履歴!$L:$L,"&lt;"&amp;EDATE(DATE(U$26,1,1),12))=0,"",SUMIFS(取引履歴!$Q:$Q,取引履歴!$K:$K,集計データ【売却】!$A31,取引履歴!$A:$A,"売却",取引履歴!$L:$L,"&gt;="&amp;DATE(U$26,1,1),取引履歴!$L:$L,"&lt;"&amp;EDATE(DATE(U$26,1,1),12))))</f>
        <v/>
      </c>
      <c r="V31" s="95" t="str">
        <f>IF($A31="-","",IF(SUMIFS(取引履歴!$Q:$Q,取引履歴!$K:$K,集計データ【売却】!$A31,取引履歴!$A:$A,"売却",取引履歴!$L:$L,"&gt;="&amp;DATE(V$26,1,1),取引履歴!$L:$L,"&lt;"&amp;EDATE(DATE(V$26,1,1),12))=0,"",SUMIFS(取引履歴!$Q:$Q,取引履歴!$K:$K,集計データ【売却】!$A31,取引履歴!$A:$A,"売却",取引履歴!$L:$L,"&gt;="&amp;DATE(V$26,1,1),取引履歴!$L:$L,"&lt;"&amp;EDATE(DATE(V$26,1,1),12))))</f>
        <v/>
      </c>
    </row>
    <row r="32" spans="1:22" x14ac:dyDescent="0.4">
      <c r="A32" s="216"/>
      <c r="B32" s="153" t="str">
        <f>IF($A31="-","",IF(ISERROR((SUMIFS(取引履歴!$M:$M,取引履歴!$A:$A,"売却",取引履歴!$K:$K,集計データ【売却】!$A31,取引履歴!$L:$L,"&gt;="&amp;DATE(B$26,1,1),取引履歴!$L:$L,"&lt;"&amp;EDATE(DATE(B$26,1,1),12))-SUMIFS(取引履歴!$F:$F,取引履歴!$A:$A,"売却",取引履歴!$K:$K,集計データ【売却】!$A31,取引履歴!$L:$L,"&gt;="&amp;DATE(B$26,1,1),取引履歴!$L:$L,"&lt;"&amp;EDATE(DATE(B$26,1,1),12)))/SUMIFS(取引履歴!$F:$F,取引履歴!$A:$A,"売却",取引履歴!$K:$K,集計データ【売却】!$A31,取引履歴!$L:$L,"&gt;="&amp;DATE(B$26,1,1),取引履歴!$L:$L,"&lt;"&amp;EDATE(DATE(B$26,1,1),12))),"",(SUMIFS(取引履歴!$M:$M,取引履歴!$A:$A,"売却",取引履歴!$K:$K,集計データ【売却】!$A31,取引履歴!$L:$L,"&gt;="&amp;DATE(B$26,1,1),取引履歴!$L:$L,"&lt;"&amp;EDATE(DATE(B$26,1,1),12))-SUMIFS(取引履歴!$F:$F,取引履歴!$A:$A,"売却",取引履歴!$K:$K,集計データ【売却】!$A31,取引履歴!$L:$L,"&gt;="&amp;DATE(B$26,1,1),取引履歴!$L:$L,"&lt;"&amp;EDATE(DATE(B$26,1,1),12)))/SUMIFS(取引履歴!$F:$F,取引履歴!$A:$A,"売却",取引履歴!$K:$K,集計データ【売却】!$A31,取引履歴!$L:$L,"&gt;="&amp;DATE(B$26,1,1),取引履歴!$L:$L,"&lt;"&amp;EDATE(DATE(B$26,1,1),12))))</f>
        <v/>
      </c>
      <c r="C32" s="153" t="str">
        <f>IF($A31="-","",IF(ISERROR((SUMIFS(取引履歴!$M:$M,取引履歴!$A:$A,"売却",取引履歴!$K:$K,集計データ【売却】!$A31,取引履歴!$L:$L,"&gt;="&amp;DATE(C$26,1,1),取引履歴!$L:$L,"&lt;"&amp;EDATE(DATE(C$26,1,1),12))-SUMIFS(取引履歴!$F:$F,取引履歴!$A:$A,"売却",取引履歴!$K:$K,集計データ【売却】!$A31,取引履歴!$L:$L,"&gt;="&amp;DATE(C$26,1,1),取引履歴!$L:$L,"&lt;"&amp;EDATE(DATE(C$26,1,1),12)))/SUMIFS(取引履歴!$F:$F,取引履歴!$A:$A,"売却",取引履歴!$K:$K,集計データ【売却】!$A31,取引履歴!$L:$L,"&gt;="&amp;DATE(C$26,1,1),取引履歴!$L:$L,"&lt;"&amp;EDATE(DATE(C$26,1,1),12))),"",(SUMIFS(取引履歴!$M:$M,取引履歴!$A:$A,"売却",取引履歴!$K:$K,集計データ【売却】!$A31,取引履歴!$L:$L,"&gt;="&amp;DATE(C$26,1,1),取引履歴!$L:$L,"&lt;"&amp;EDATE(DATE(C$26,1,1),12))-SUMIFS(取引履歴!$F:$F,取引履歴!$A:$A,"売却",取引履歴!$K:$K,集計データ【売却】!$A31,取引履歴!$L:$L,"&gt;="&amp;DATE(C$26,1,1),取引履歴!$L:$L,"&lt;"&amp;EDATE(DATE(C$26,1,1),12)))/SUMIFS(取引履歴!$F:$F,取引履歴!$A:$A,"売却",取引履歴!$K:$K,集計データ【売却】!$A31,取引履歴!$L:$L,"&gt;="&amp;DATE(C$26,1,1),取引履歴!$L:$L,"&lt;"&amp;EDATE(DATE(C$26,1,1),12))))</f>
        <v/>
      </c>
      <c r="D32" s="153" t="str">
        <f>IF($A31="-","",IF(ISERROR((SUMIFS(取引履歴!$M:$M,取引履歴!$A:$A,"売却",取引履歴!$K:$K,集計データ【売却】!$A31,取引履歴!$L:$L,"&gt;="&amp;DATE(D$26,1,1),取引履歴!$L:$L,"&lt;"&amp;EDATE(DATE(D$26,1,1),12))-SUMIFS(取引履歴!$F:$F,取引履歴!$A:$A,"売却",取引履歴!$K:$K,集計データ【売却】!$A31,取引履歴!$L:$L,"&gt;="&amp;DATE(D$26,1,1),取引履歴!$L:$L,"&lt;"&amp;EDATE(DATE(D$26,1,1),12)))/SUMIFS(取引履歴!$F:$F,取引履歴!$A:$A,"売却",取引履歴!$K:$K,集計データ【売却】!$A31,取引履歴!$L:$L,"&gt;="&amp;DATE(D$26,1,1),取引履歴!$L:$L,"&lt;"&amp;EDATE(DATE(D$26,1,1),12))),"",(SUMIFS(取引履歴!$M:$M,取引履歴!$A:$A,"売却",取引履歴!$K:$K,集計データ【売却】!$A31,取引履歴!$L:$L,"&gt;="&amp;DATE(D$26,1,1),取引履歴!$L:$L,"&lt;"&amp;EDATE(DATE(D$26,1,1),12))-SUMIFS(取引履歴!$F:$F,取引履歴!$A:$A,"売却",取引履歴!$K:$K,集計データ【売却】!$A31,取引履歴!$L:$L,"&gt;="&amp;DATE(D$26,1,1),取引履歴!$L:$L,"&lt;"&amp;EDATE(DATE(D$26,1,1),12)))/SUMIFS(取引履歴!$F:$F,取引履歴!$A:$A,"売却",取引履歴!$K:$K,集計データ【売却】!$A31,取引履歴!$L:$L,"&gt;="&amp;DATE(D$26,1,1),取引履歴!$L:$L,"&lt;"&amp;EDATE(DATE(D$26,1,1),12))))</f>
        <v/>
      </c>
      <c r="E32" s="153" t="str">
        <f>IF($A31="-","",IF(ISERROR((SUMIFS(取引履歴!$M:$M,取引履歴!$A:$A,"売却",取引履歴!$K:$K,集計データ【売却】!$A31,取引履歴!$L:$L,"&gt;="&amp;DATE(E$26,1,1),取引履歴!$L:$L,"&lt;"&amp;EDATE(DATE(E$26,1,1),12))-SUMIFS(取引履歴!$F:$F,取引履歴!$A:$A,"売却",取引履歴!$K:$K,集計データ【売却】!$A31,取引履歴!$L:$L,"&gt;="&amp;DATE(E$26,1,1),取引履歴!$L:$L,"&lt;"&amp;EDATE(DATE(E$26,1,1),12)))/SUMIFS(取引履歴!$F:$F,取引履歴!$A:$A,"売却",取引履歴!$K:$K,集計データ【売却】!$A31,取引履歴!$L:$L,"&gt;="&amp;DATE(E$26,1,1),取引履歴!$L:$L,"&lt;"&amp;EDATE(DATE(E$26,1,1),12))),"",(SUMIFS(取引履歴!$M:$M,取引履歴!$A:$A,"売却",取引履歴!$K:$K,集計データ【売却】!$A31,取引履歴!$L:$L,"&gt;="&amp;DATE(E$26,1,1),取引履歴!$L:$L,"&lt;"&amp;EDATE(DATE(E$26,1,1),12))-SUMIFS(取引履歴!$F:$F,取引履歴!$A:$A,"売却",取引履歴!$K:$K,集計データ【売却】!$A31,取引履歴!$L:$L,"&gt;="&amp;DATE(E$26,1,1),取引履歴!$L:$L,"&lt;"&amp;EDATE(DATE(E$26,1,1),12)))/SUMIFS(取引履歴!$F:$F,取引履歴!$A:$A,"売却",取引履歴!$K:$K,集計データ【売却】!$A31,取引履歴!$L:$L,"&gt;="&amp;DATE(E$26,1,1),取引履歴!$L:$L,"&lt;"&amp;EDATE(DATE(E$26,1,1),12))))</f>
        <v/>
      </c>
      <c r="F32" s="153" t="str">
        <f>IF($A31="-","",IF(ISERROR((SUMIFS(取引履歴!$M:$M,取引履歴!$A:$A,"売却",取引履歴!$K:$K,集計データ【売却】!$A31,取引履歴!$L:$L,"&gt;="&amp;DATE(F$26,1,1),取引履歴!$L:$L,"&lt;"&amp;EDATE(DATE(F$26,1,1),12))-SUMIFS(取引履歴!$F:$F,取引履歴!$A:$A,"売却",取引履歴!$K:$K,集計データ【売却】!$A31,取引履歴!$L:$L,"&gt;="&amp;DATE(F$26,1,1),取引履歴!$L:$L,"&lt;"&amp;EDATE(DATE(F$26,1,1),12)))/SUMIFS(取引履歴!$F:$F,取引履歴!$A:$A,"売却",取引履歴!$K:$K,集計データ【売却】!$A31,取引履歴!$L:$L,"&gt;="&amp;DATE(F$26,1,1),取引履歴!$L:$L,"&lt;"&amp;EDATE(DATE(F$26,1,1),12))),"",(SUMIFS(取引履歴!$M:$M,取引履歴!$A:$A,"売却",取引履歴!$K:$K,集計データ【売却】!$A31,取引履歴!$L:$L,"&gt;="&amp;DATE(F$26,1,1),取引履歴!$L:$L,"&lt;"&amp;EDATE(DATE(F$26,1,1),12))-SUMIFS(取引履歴!$F:$F,取引履歴!$A:$A,"売却",取引履歴!$K:$K,集計データ【売却】!$A31,取引履歴!$L:$L,"&gt;="&amp;DATE(F$26,1,1),取引履歴!$L:$L,"&lt;"&amp;EDATE(DATE(F$26,1,1),12)))/SUMIFS(取引履歴!$F:$F,取引履歴!$A:$A,"売却",取引履歴!$K:$K,集計データ【売却】!$A31,取引履歴!$L:$L,"&gt;="&amp;DATE(F$26,1,1),取引履歴!$L:$L,"&lt;"&amp;EDATE(DATE(F$26,1,1),12))))</f>
        <v/>
      </c>
      <c r="G32" s="153" t="str">
        <f>IF($A31="-","",IF(ISERROR((SUMIFS(取引履歴!$M:$M,取引履歴!$A:$A,"売却",取引履歴!$K:$K,集計データ【売却】!$A31,取引履歴!$L:$L,"&gt;="&amp;DATE(G$26,1,1),取引履歴!$L:$L,"&lt;"&amp;EDATE(DATE(G$26,1,1),12))-SUMIFS(取引履歴!$F:$F,取引履歴!$A:$A,"売却",取引履歴!$K:$K,集計データ【売却】!$A31,取引履歴!$L:$L,"&gt;="&amp;DATE(G$26,1,1),取引履歴!$L:$L,"&lt;"&amp;EDATE(DATE(G$26,1,1),12)))/SUMIFS(取引履歴!$F:$F,取引履歴!$A:$A,"売却",取引履歴!$K:$K,集計データ【売却】!$A31,取引履歴!$L:$L,"&gt;="&amp;DATE(G$26,1,1),取引履歴!$L:$L,"&lt;"&amp;EDATE(DATE(G$26,1,1),12))),"",(SUMIFS(取引履歴!$M:$M,取引履歴!$A:$A,"売却",取引履歴!$K:$K,集計データ【売却】!$A31,取引履歴!$L:$L,"&gt;="&amp;DATE(G$26,1,1),取引履歴!$L:$L,"&lt;"&amp;EDATE(DATE(G$26,1,1),12))-SUMIFS(取引履歴!$F:$F,取引履歴!$A:$A,"売却",取引履歴!$K:$K,集計データ【売却】!$A31,取引履歴!$L:$L,"&gt;="&amp;DATE(G$26,1,1),取引履歴!$L:$L,"&lt;"&amp;EDATE(DATE(G$26,1,1),12)))/SUMIFS(取引履歴!$F:$F,取引履歴!$A:$A,"売却",取引履歴!$K:$K,集計データ【売却】!$A31,取引履歴!$L:$L,"&gt;="&amp;DATE(G$26,1,1),取引履歴!$L:$L,"&lt;"&amp;EDATE(DATE(G$26,1,1),12))))</f>
        <v/>
      </c>
      <c r="H32" s="153" t="str">
        <f>IF($A31="-","",IF(ISERROR((SUMIFS(取引履歴!$M:$M,取引履歴!$A:$A,"売却",取引履歴!$K:$K,集計データ【売却】!$A31,取引履歴!$L:$L,"&gt;="&amp;DATE(H$26,1,1),取引履歴!$L:$L,"&lt;"&amp;EDATE(DATE(H$26,1,1),12))-SUMIFS(取引履歴!$F:$F,取引履歴!$A:$A,"売却",取引履歴!$K:$K,集計データ【売却】!$A31,取引履歴!$L:$L,"&gt;="&amp;DATE(H$26,1,1),取引履歴!$L:$L,"&lt;"&amp;EDATE(DATE(H$26,1,1),12)))/SUMIFS(取引履歴!$F:$F,取引履歴!$A:$A,"売却",取引履歴!$K:$K,集計データ【売却】!$A31,取引履歴!$L:$L,"&gt;="&amp;DATE(H$26,1,1),取引履歴!$L:$L,"&lt;"&amp;EDATE(DATE(H$26,1,1),12))),"",(SUMIFS(取引履歴!$M:$M,取引履歴!$A:$A,"売却",取引履歴!$K:$K,集計データ【売却】!$A31,取引履歴!$L:$L,"&gt;="&amp;DATE(H$26,1,1),取引履歴!$L:$L,"&lt;"&amp;EDATE(DATE(H$26,1,1),12))-SUMIFS(取引履歴!$F:$F,取引履歴!$A:$A,"売却",取引履歴!$K:$K,集計データ【売却】!$A31,取引履歴!$L:$L,"&gt;="&amp;DATE(H$26,1,1),取引履歴!$L:$L,"&lt;"&amp;EDATE(DATE(H$26,1,1),12)))/SUMIFS(取引履歴!$F:$F,取引履歴!$A:$A,"売却",取引履歴!$K:$K,集計データ【売却】!$A31,取引履歴!$L:$L,"&gt;="&amp;DATE(H$26,1,1),取引履歴!$L:$L,"&lt;"&amp;EDATE(DATE(H$26,1,1),12))))</f>
        <v/>
      </c>
      <c r="I32" s="153" t="str">
        <f>IF($A31="-","",IF(ISERROR((SUMIFS(取引履歴!$M:$M,取引履歴!$A:$A,"売却",取引履歴!$K:$K,集計データ【売却】!$A31,取引履歴!$L:$L,"&gt;="&amp;DATE(I$26,1,1),取引履歴!$L:$L,"&lt;"&amp;EDATE(DATE(I$26,1,1),12))-SUMIFS(取引履歴!$F:$F,取引履歴!$A:$A,"売却",取引履歴!$K:$K,集計データ【売却】!$A31,取引履歴!$L:$L,"&gt;="&amp;DATE(I$26,1,1),取引履歴!$L:$L,"&lt;"&amp;EDATE(DATE(I$26,1,1),12)))/SUMIFS(取引履歴!$F:$F,取引履歴!$A:$A,"売却",取引履歴!$K:$K,集計データ【売却】!$A31,取引履歴!$L:$L,"&gt;="&amp;DATE(I$26,1,1),取引履歴!$L:$L,"&lt;"&amp;EDATE(DATE(I$26,1,1),12))),"",(SUMIFS(取引履歴!$M:$M,取引履歴!$A:$A,"売却",取引履歴!$K:$K,集計データ【売却】!$A31,取引履歴!$L:$L,"&gt;="&amp;DATE(I$26,1,1),取引履歴!$L:$L,"&lt;"&amp;EDATE(DATE(I$26,1,1),12))-SUMIFS(取引履歴!$F:$F,取引履歴!$A:$A,"売却",取引履歴!$K:$K,集計データ【売却】!$A31,取引履歴!$L:$L,"&gt;="&amp;DATE(I$26,1,1),取引履歴!$L:$L,"&lt;"&amp;EDATE(DATE(I$26,1,1),12)))/SUMIFS(取引履歴!$F:$F,取引履歴!$A:$A,"売却",取引履歴!$K:$K,集計データ【売却】!$A31,取引履歴!$L:$L,"&gt;="&amp;DATE(I$26,1,1),取引履歴!$L:$L,"&lt;"&amp;EDATE(DATE(I$26,1,1),12))))</f>
        <v/>
      </c>
      <c r="J32" s="153" t="str">
        <f>IF($A31="-","",IF(ISERROR((SUMIFS(取引履歴!$M:$M,取引履歴!$A:$A,"売却",取引履歴!$K:$K,集計データ【売却】!$A31,取引履歴!$L:$L,"&gt;="&amp;DATE(J$26,1,1),取引履歴!$L:$L,"&lt;"&amp;EDATE(DATE(J$26,1,1),12))-SUMIFS(取引履歴!$F:$F,取引履歴!$A:$A,"売却",取引履歴!$K:$K,集計データ【売却】!$A31,取引履歴!$L:$L,"&gt;="&amp;DATE(J$26,1,1),取引履歴!$L:$L,"&lt;"&amp;EDATE(DATE(J$26,1,1),12)))/SUMIFS(取引履歴!$F:$F,取引履歴!$A:$A,"売却",取引履歴!$K:$K,集計データ【売却】!$A31,取引履歴!$L:$L,"&gt;="&amp;DATE(J$26,1,1),取引履歴!$L:$L,"&lt;"&amp;EDATE(DATE(J$26,1,1),12))),"",(SUMIFS(取引履歴!$M:$M,取引履歴!$A:$A,"売却",取引履歴!$K:$K,集計データ【売却】!$A31,取引履歴!$L:$L,"&gt;="&amp;DATE(J$26,1,1),取引履歴!$L:$L,"&lt;"&amp;EDATE(DATE(J$26,1,1),12))-SUMIFS(取引履歴!$F:$F,取引履歴!$A:$A,"売却",取引履歴!$K:$K,集計データ【売却】!$A31,取引履歴!$L:$L,"&gt;="&amp;DATE(J$26,1,1),取引履歴!$L:$L,"&lt;"&amp;EDATE(DATE(J$26,1,1),12)))/SUMIFS(取引履歴!$F:$F,取引履歴!$A:$A,"売却",取引履歴!$K:$K,集計データ【売却】!$A31,取引履歴!$L:$L,"&gt;="&amp;DATE(J$26,1,1),取引履歴!$L:$L,"&lt;"&amp;EDATE(DATE(J$26,1,1),12))))</f>
        <v/>
      </c>
      <c r="K32" s="153" t="str">
        <f>IF($A31="-","",IF(ISERROR((SUMIFS(取引履歴!$M:$M,取引履歴!$A:$A,"売却",取引履歴!$K:$K,集計データ【売却】!$A31,取引履歴!$L:$L,"&gt;="&amp;DATE(K$26,1,1),取引履歴!$L:$L,"&lt;"&amp;EDATE(DATE(K$26,1,1),12))-SUMIFS(取引履歴!$F:$F,取引履歴!$A:$A,"売却",取引履歴!$K:$K,集計データ【売却】!$A31,取引履歴!$L:$L,"&gt;="&amp;DATE(K$26,1,1),取引履歴!$L:$L,"&lt;"&amp;EDATE(DATE(K$26,1,1),12)))/SUMIFS(取引履歴!$F:$F,取引履歴!$A:$A,"売却",取引履歴!$K:$K,集計データ【売却】!$A31,取引履歴!$L:$L,"&gt;="&amp;DATE(K$26,1,1),取引履歴!$L:$L,"&lt;"&amp;EDATE(DATE(K$26,1,1),12))),"",(SUMIFS(取引履歴!$M:$M,取引履歴!$A:$A,"売却",取引履歴!$K:$K,集計データ【売却】!$A31,取引履歴!$L:$L,"&gt;="&amp;DATE(K$26,1,1),取引履歴!$L:$L,"&lt;"&amp;EDATE(DATE(K$26,1,1),12))-SUMIFS(取引履歴!$F:$F,取引履歴!$A:$A,"売却",取引履歴!$K:$K,集計データ【売却】!$A31,取引履歴!$L:$L,"&gt;="&amp;DATE(K$26,1,1),取引履歴!$L:$L,"&lt;"&amp;EDATE(DATE(K$26,1,1),12)))/SUMIFS(取引履歴!$F:$F,取引履歴!$A:$A,"売却",取引履歴!$K:$K,集計データ【売却】!$A31,取引履歴!$L:$L,"&gt;="&amp;DATE(K$26,1,1),取引履歴!$L:$L,"&lt;"&amp;EDATE(DATE(K$26,1,1),12))))</f>
        <v/>
      </c>
      <c r="L32" s="153" t="str">
        <f>IF($A31="-","",IF(ISERROR((SUMIFS(取引履歴!$M:$M,取引履歴!$A:$A,"売却",取引履歴!$K:$K,集計データ【売却】!$A31,取引履歴!$L:$L,"&gt;="&amp;DATE(L$26,1,1),取引履歴!$L:$L,"&lt;"&amp;EDATE(DATE(L$26,1,1),12))-SUMIFS(取引履歴!$F:$F,取引履歴!$A:$A,"売却",取引履歴!$K:$K,集計データ【売却】!$A31,取引履歴!$L:$L,"&gt;="&amp;DATE(L$26,1,1),取引履歴!$L:$L,"&lt;"&amp;EDATE(DATE(L$26,1,1),12)))/SUMIFS(取引履歴!$F:$F,取引履歴!$A:$A,"売却",取引履歴!$K:$K,集計データ【売却】!$A31,取引履歴!$L:$L,"&gt;="&amp;DATE(L$26,1,1),取引履歴!$L:$L,"&lt;"&amp;EDATE(DATE(L$26,1,1),12))),"",(SUMIFS(取引履歴!$M:$M,取引履歴!$A:$A,"売却",取引履歴!$K:$K,集計データ【売却】!$A31,取引履歴!$L:$L,"&gt;="&amp;DATE(L$26,1,1),取引履歴!$L:$L,"&lt;"&amp;EDATE(DATE(L$26,1,1),12))-SUMIFS(取引履歴!$F:$F,取引履歴!$A:$A,"売却",取引履歴!$K:$K,集計データ【売却】!$A31,取引履歴!$L:$L,"&gt;="&amp;DATE(L$26,1,1),取引履歴!$L:$L,"&lt;"&amp;EDATE(DATE(L$26,1,1),12)))/SUMIFS(取引履歴!$F:$F,取引履歴!$A:$A,"売却",取引履歴!$K:$K,集計データ【売却】!$A31,取引履歴!$L:$L,"&gt;="&amp;DATE(L$26,1,1),取引履歴!$L:$L,"&lt;"&amp;EDATE(DATE(L$26,1,1),12))))</f>
        <v/>
      </c>
      <c r="M32" s="153" t="str">
        <f>IF($A31="-","",IF(ISERROR((SUMIFS(取引履歴!$M:$M,取引履歴!$A:$A,"売却",取引履歴!$K:$K,集計データ【売却】!$A31,取引履歴!$L:$L,"&gt;="&amp;DATE(M$26,1,1),取引履歴!$L:$L,"&lt;"&amp;EDATE(DATE(M$26,1,1),12))-SUMIFS(取引履歴!$F:$F,取引履歴!$A:$A,"売却",取引履歴!$K:$K,集計データ【売却】!$A31,取引履歴!$L:$L,"&gt;="&amp;DATE(M$26,1,1),取引履歴!$L:$L,"&lt;"&amp;EDATE(DATE(M$26,1,1),12)))/SUMIFS(取引履歴!$F:$F,取引履歴!$A:$A,"売却",取引履歴!$K:$K,集計データ【売却】!$A31,取引履歴!$L:$L,"&gt;="&amp;DATE(M$26,1,1),取引履歴!$L:$L,"&lt;"&amp;EDATE(DATE(M$26,1,1),12))),"",(SUMIFS(取引履歴!$M:$M,取引履歴!$A:$A,"売却",取引履歴!$K:$K,集計データ【売却】!$A31,取引履歴!$L:$L,"&gt;="&amp;DATE(M$26,1,1),取引履歴!$L:$L,"&lt;"&amp;EDATE(DATE(M$26,1,1),12))-SUMIFS(取引履歴!$F:$F,取引履歴!$A:$A,"売却",取引履歴!$K:$K,集計データ【売却】!$A31,取引履歴!$L:$L,"&gt;="&amp;DATE(M$26,1,1),取引履歴!$L:$L,"&lt;"&amp;EDATE(DATE(M$26,1,1),12)))/SUMIFS(取引履歴!$F:$F,取引履歴!$A:$A,"売却",取引履歴!$K:$K,集計データ【売却】!$A31,取引履歴!$L:$L,"&gt;="&amp;DATE(M$26,1,1),取引履歴!$L:$L,"&lt;"&amp;EDATE(DATE(M$26,1,1),12))))</f>
        <v/>
      </c>
      <c r="N32" s="153" t="str">
        <f>IF($A31="-","",IF(ISERROR((SUMIFS(取引履歴!$M:$M,取引履歴!$A:$A,"売却",取引履歴!$K:$K,集計データ【売却】!$A31,取引履歴!$L:$L,"&gt;="&amp;DATE(N$26,1,1),取引履歴!$L:$L,"&lt;"&amp;EDATE(DATE(N$26,1,1),12))-SUMIFS(取引履歴!$F:$F,取引履歴!$A:$A,"売却",取引履歴!$K:$K,集計データ【売却】!$A31,取引履歴!$L:$L,"&gt;="&amp;DATE(N$26,1,1),取引履歴!$L:$L,"&lt;"&amp;EDATE(DATE(N$26,1,1),12)))/SUMIFS(取引履歴!$F:$F,取引履歴!$A:$A,"売却",取引履歴!$K:$K,集計データ【売却】!$A31,取引履歴!$L:$L,"&gt;="&amp;DATE(N$26,1,1),取引履歴!$L:$L,"&lt;"&amp;EDATE(DATE(N$26,1,1),12))),"",(SUMIFS(取引履歴!$M:$M,取引履歴!$A:$A,"売却",取引履歴!$K:$K,集計データ【売却】!$A31,取引履歴!$L:$L,"&gt;="&amp;DATE(N$26,1,1),取引履歴!$L:$L,"&lt;"&amp;EDATE(DATE(N$26,1,1),12))-SUMIFS(取引履歴!$F:$F,取引履歴!$A:$A,"売却",取引履歴!$K:$K,集計データ【売却】!$A31,取引履歴!$L:$L,"&gt;="&amp;DATE(N$26,1,1),取引履歴!$L:$L,"&lt;"&amp;EDATE(DATE(N$26,1,1),12)))/SUMIFS(取引履歴!$F:$F,取引履歴!$A:$A,"売却",取引履歴!$K:$K,集計データ【売却】!$A31,取引履歴!$L:$L,"&gt;="&amp;DATE(N$26,1,1),取引履歴!$L:$L,"&lt;"&amp;EDATE(DATE(N$26,1,1),12))))</f>
        <v/>
      </c>
      <c r="O32" s="153" t="str">
        <f>IF($A31="-","",IF(ISERROR((SUMIFS(取引履歴!$M:$M,取引履歴!$A:$A,"売却",取引履歴!$K:$K,集計データ【売却】!$A31,取引履歴!$L:$L,"&gt;="&amp;DATE(O$26,1,1),取引履歴!$L:$L,"&lt;"&amp;EDATE(DATE(O$26,1,1),12))-SUMIFS(取引履歴!$F:$F,取引履歴!$A:$A,"売却",取引履歴!$K:$K,集計データ【売却】!$A31,取引履歴!$L:$L,"&gt;="&amp;DATE(O$26,1,1),取引履歴!$L:$L,"&lt;"&amp;EDATE(DATE(O$26,1,1),12)))/SUMIFS(取引履歴!$F:$F,取引履歴!$A:$A,"売却",取引履歴!$K:$K,集計データ【売却】!$A31,取引履歴!$L:$L,"&gt;="&amp;DATE(O$26,1,1),取引履歴!$L:$L,"&lt;"&amp;EDATE(DATE(O$26,1,1),12))),"",(SUMIFS(取引履歴!$M:$M,取引履歴!$A:$A,"売却",取引履歴!$K:$K,集計データ【売却】!$A31,取引履歴!$L:$L,"&gt;="&amp;DATE(O$26,1,1),取引履歴!$L:$L,"&lt;"&amp;EDATE(DATE(O$26,1,1),12))-SUMIFS(取引履歴!$F:$F,取引履歴!$A:$A,"売却",取引履歴!$K:$K,集計データ【売却】!$A31,取引履歴!$L:$L,"&gt;="&amp;DATE(O$26,1,1),取引履歴!$L:$L,"&lt;"&amp;EDATE(DATE(O$26,1,1),12)))/SUMIFS(取引履歴!$F:$F,取引履歴!$A:$A,"売却",取引履歴!$K:$K,集計データ【売却】!$A31,取引履歴!$L:$L,"&gt;="&amp;DATE(O$26,1,1),取引履歴!$L:$L,"&lt;"&amp;EDATE(DATE(O$26,1,1),12))))</f>
        <v/>
      </c>
      <c r="P32" s="153" t="str">
        <f>IF($A31="-","",IF(ISERROR((SUMIFS(取引履歴!$M:$M,取引履歴!$A:$A,"売却",取引履歴!$K:$K,集計データ【売却】!$A31,取引履歴!$L:$L,"&gt;="&amp;DATE(P$26,1,1),取引履歴!$L:$L,"&lt;"&amp;EDATE(DATE(P$26,1,1),12))-SUMIFS(取引履歴!$F:$F,取引履歴!$A:$A,"売却",取引履歴!$K:$K,集計データ【売却】!$A31,取引履歴!$L:$L,"&gt;="&amp;DATE(P$26,1,1),取引履歴!$L:$L,"&lt;"&amp;EDATE(DATE(P$26,1,1),12)))/SUMIFS(取引履歴!$F:$F,取引履歴!$A:$A,"売却",取引履歴!$K:$K,集計データ【売却】!$A31,取引履歴!$L:$L,"&gt;="&amp;DATE(P$26,1,1),取引履歴!$L:$L,"&lt;"&amp;EDATE(DATE(P$26,1,1),12))),"",(SUMIFS(取引履歴!$M:$M,取引履歴!$A:$A,"売却",取引履歴!$K:$K,集計データ【売却】!$A31,取引履歴!$L:$L,"&gt;="&amp;DATE(P$26,1,1),取引履歴!$L:$L,"&lt;"&amp;EDATE(DATE(P$26,1,1),12))-SUMIFS(取引履歴!$F:$F,取引履歴!$A:$A,"売却",取引履歴!$K:$K,集計データ【売却】!$A31,取引履歴!$L:$L,"&gt;="&amp;DATE(P$26,1,1),取引履歴!$L:$L,"&lt;"&amp;EDATE(DATE(P$26,1,1),12)))/SUMIFS(取引履歴!$F:$F,取引履歴!$A:$A,"売却",取引履歴!$K:$K,集計データ【売却】!$A31,取引履歴!$L:$L,"&gt;="&amp;DATE(P$26,1,1),取引履歴!$L:$L,"&lt;"&amp;EDATE(DATE(P$26,1,1),12))))</f>
        <v/>
      </c>
      <c r="Q32" s="153" t="str">
        <f>IF($A31="-","",IF(ISERROR((SUMIFS(取引履歴!$M:$M,取引履歴!$A:$A,"売却",取引履歴!$K:$K,集計データ【売却】!$A31,取引履歴!$L:$L,"&gt;="&amp;DATE(Q$26,1,1),取引履歴!$L:$L,"&lt;"&amp;EDATE(DATE(Q$26,1,1),12))-SUMIFS(取引履歴!$F:$F,取引履歴!$A:$A,"売却",取引履歴!$K:$K,集計データ【売却】!$A31,取引履歴!$L:$L,"&gt;="&amp;DATE(Q$26,1,1),取引履歴!$L:$L,"&lt;"&amp;EDATE(DATE(Q$26,1,1),12)))/SUMIFS(取引履歴!$F:$F,取引履歴!$A:$A,"売却",取引履歴!$K:$K,集計データ【売却】!$A31,取引履歴!$L:$L,"&gt;="&amp;DATE(Q$26,1,1),取引履歴!$L:$L,"&lt;"&amp;EDATE(DATE(Q$26,1,1),12))),"",(SUMIFS(取引履歴!$M:$M,取引履歴!$A:$A,"売却",取引履歴!$K:$K,集計データ【売却】!$A31,取引履歴!$L:$L,"&gt;="&amp;DATE(Q$26,1,1),取引履歴!$L:$L,"&lt;"&amp;EDATE(DATE(Q$26,1,1),12))-SUMIFS(取引履歴!$F:$F,取引履歴!$A:$A,"売却",取引履歴!$K:$K,集計データ【売却】!$A31,取引履歴!$L:$L,"&gt;="&amp;DATE(Q$26,1,1),取引履歴!$L:$L,"&lt;"&amp;EDATE(DATE(Q$26,1,1),12)))/SUMIFS(取引履歴!$F:$F,取引履歴!$A:$A,"売却",取引履歴!$K:$K,集計データ【売却】!$A31,取引履歴!$L:$L,"&gt;="&amp;DATE(Q$26,1,1),取引履歴!$L:$L,"&lt;"&amp;EDATE(DATE(Q$26,1,1),12))))</f>
        <v/>
      </c>
      <c r="R32" s="153" t="str">
        <f>IF($A31="-","",IF(ISERROR((SUMIFS(取引履歴!$M:$M,取引履歴!$A:$A,"売却",取引履歴!$K:$K,集計データ【売却】!$A31,取引履歴!$L:$L,"&gt;="&amp;DATE(R$26,1,1),取引履歴!$L:$L,"&lt;"&amp;EDATE(DATE(R$26,1,1),12))-SUMIFS(取引履歴!$F:$F,取引履歴!$A:$A,"売却",取引履歴!$K:$K,集計データ【売却】!$A31,取引履歴!$L:$L,"&gt;="&amp;DATE(R$26,1,1),取引履歴!$L:$L,"&lt;"&amp;EDATE(DATE(R$26,1,1),12)))/SUMIFS(取引履歴!$F:$F,取引履歴!$A:$A,"売却",取引履歴!$K:$K,集計データ【売却】!$A31,取引履歴!$L:$L,"&gt;="&amp;DATE(R$26,1,1),取引履歴!$L:$L,"&lt;"&amp;EDATE(DATE(R$26,1,1),12))),"",(SUMIFS(取引履歴!$M:$M,取引履歴!$A:$A,"売却",取引履歴!$K:$K,集計データ【売却】!$A31,取引履歴!$L:$L,"&gt;="&amp;DATE(R$26,1,1),取引履歴!$L:$L,"&lt;"&amp;EDATE(DATE(R$26,1,1),12))-SUMIFS(取引履歴!$F:$F,取引履歴!$A:$A,"売却",取引履歴!$K:$K,集計データ【売却】!$A31,取引履歴!$L:$L,"&gt;="&amp;DATE(R$26,1,1),取引履歴!$L:$L,"&lt;"&amp;EDATE(DATE(R$26,1,1),12)))/SUMIFS(取引履歴!$F:$F,取引履歴!$A:$A,"売却",取引履歴!$K:$K,集計データ【売却】!$A31,取引履歴!$L:$L,"&gt;="&amp;DATE(R$26,1,1),取引履歴!$L:$L,"&lt;"&amp;EDATE(DATE(R$26,1,1),12))))</f>
        <v/>
      </c>
      <c r="S32" s="153" t="str">
        <f>IF($A31="-","",IF(ISERROR((SUMIFS(取引履歴!$M:$M,取引履歴!$A:$A,"売却",取引履歴!$K:$K,集計データ【売却】!$A31,取引履歴!$L:$L,"&gt;="&amp;DATE(S$26,1,1),取引履歴!$L:$L,"&lt;"&amp;EDATE(DATE(S$26,1,1),12))-SUMIFS(取引履歴!$F:$F,取引履歴!$A:$A,"売却",取引履歴!$K:$K,集計データ【売却】!$A31,取引履歴!$L:$L,"&gt;="&amp;DATE(S$26,1,1),取引履歴!$L:$L,"&lt;"&amp;EDATE(DATE(S$26,1,1),12)))/SUMIFS(取引履歴!$F:$F,取引履歴!$A:$A,"売却",取引履歴!$K:$K,集計データ【売却】!$A31,取引履歴!$L:$L,"&gt;="&amp;DATE(S$26,1,1),取引履歴!$L:$L,"&lt;"&amp;EDATE(DATE(S$26,1,1),12))),"",(SUMIFS(取引履歴!$M:$M,取引履歴!$A:$A,"売却",取引履歴!$K:$K,集計データ【売却】!$A31,取引履歴!$L:$L,"&gt;="&amp;DATE(S$26,1,1),取引履歴!$L:$L,"&lt;"&amp;EDATE(DATE(S$26,1,1),12))-SUMIFS(取引履歴!$F:$F,取引履歴!$A:$A,"売却",取引履歴!$K:$K,集計データ【売却】!$A31,取引履歴!$L:$L,"&gt;="&amp;DATE(S$26,1,1),取引履歴!$L:$L,"&lt;"&amp;EDATE(DATE(S$26,1,1),12)))/SUMIFS(取引履歴!$F:$F,取引履歴!$A:$A,"売却",取引履歴!$K:$K,集計データ【売却】!$A31,取引履歴!$L:$L,"&gt;="&amp;DATE(S$26,1,1),取引履歴!$L:$L,"&lt;"&amp;EDATE(DATE(S$26,1,1),12))))</f>
        <v/>
      </c>
      <c r="T32" s="153" t="str">
        <f>IF($A31="-","",IF(ISERROR((SUMIFS(取引履歴!$M:$M,取引履歴!$A:$A,"売却",取引履歴!$K:$K,集計データ【売却】!$A31,取引履歴!$L:$L,"&gt;="&amp;DATE(T$26,1,1),取引履歴!$L:$L,"&lt;"&amp;EDATE(DATE(T$26,1,1),12))-SUMIFS(取引履歴!$F:$F,取引履歴!$A:$A,"売却",取引履歴!$K:$K,集計データ【売却】!$A31,取引履歴!$L:$L,"&gt;="&amp;DATE(T$26,1,1),取引履歴!$L:$L,"&lt;"&amp;EDATE(DATE(T$26,1,1),12)))/SUMIFS(取引履歴!$F:$F,取引履歴!$A:$A,"売却",取引履歴!$K:$K,集計データ【売却】!$A31,取引履歴!$L:$L,"&gt;="&amp;DATE(T$26,1,1),取引履歴!$L:$L,"&lt;"&amp;EDATE(DATE(T$26,1,1),12))),"",(SUMIFS(取引履歴!$M:$M,取引履歴!$A:$A,"売却",取引履歴!$K:$K,集計データ【売却】!$A31,取引履歴!$L:$L,"&gt;="&amp;DATE(T$26,1,1),取引履歴!$L:$L,"&lt;"&amp;EDATE(DATE(T$26,1,1),12))-SUMIFS(取引履歴!$F:$F,取引履歴!$A:$A,"売却",取引履歴!$K:$K,集計データ【売却】!$A31,取引履歴!$L:$L,"&gt;="&amp;DATE(T$26,1,1),取引履歴!$L:$L,"&lt;"&amp;EDATE(DATE(T$26,1,1),12)))/SUMIFS(取引履歴!$F:$F,取引履歴!$A:$A,"売却",取引履歴!$K:$K,集計データ【売却】!$A31,取引履歴!$L:$L,"&gt;="&amp;DATE(T$26,1,1),取引履歴!$L:$L,"&lt;"&amp;EDATE(DATE(T$26,1,1),12))))</f>
        <v/>
      </c>
      <c r="U32" s="153" t="str">
        <f>IF($A31="-","",IF(ISERROR((SUMIFS(取引履歴!$M:$M,取引履歴!$A:$A,"売却",取引履歴!$K:$K,集計データ【売却】!$A31,取引履歴!$L:$L,"&gt;="&amp;DATE(U$26,1,1),取引履歴!$L:$L,"&lt;"&amp;EDATE(DATE(U$26,1,1),12))-SUMIFS(取引履歴!$F:$F,取引履歴!$A:$A,"売却",取引履歴!$K:$K,集計データ【売却】!$A31,取引履歴!$L:$L,"&gt;="&amp;DATE(U$26,1,1),取引履歴!$L:$L,"&lt;"&amp;EDATE(DATE(U$26,1,1),12)))/SUMIFS(取引履歴!$F:$F,取引履歴!$A:$A,"売却",取引履歴!$K:$K,集計データ【売却】!$A31,取引履歴!$L:$L,"&gt;="&amp;DATE(U$26,1,1),取引履歴!$L:$L,"&lt;"&amp;EDATE(DATE(U$26,1,1),12))),"",(SUMIFS(取引履歴!$M:$M,取引履歴!$A:$A,"売却",取引履歴!$K:$K,集計データ【売却】!$A31,取引履歴!$L:$L,"&gt;="&amp;DATE(U$26,1,1),取引履歴!$L:$L,"&lt;"&amp;EDATE(DATE(U$26,1,1),12))-SUMIFS(取引履歴!$F:$F,取引履歴!$A:$A,"売却",取引履歴!$K:$K,集計データ【売却】!$A31,取引履歴!$L:$L,"&gt;="&amp;DATE(U$26,1,1),取引履歴!$L:$L,"&lt;"&amp;EDATE(DATE(U$26,1,1),12)))/SUMIFS(取引履歴!$F:$F,取引履歴!$A:$A,"売却",取引履歴!$K:$K,集計データ【売却】!$A31,取引履歴!$L:$L,"&gt;="&amp;DATE(U$26,1,1),取引履歴!$L:$L,"&lt;"&amp;EDATE(DATE(U$26,1,1),12))))</f>
        <v/>
      </c>
      <c r="V32" s="153" t="str">
        <f>IF($A31="-","",IF(ISERROR((SUMIFS(取引履歴!$M:$M,取引履歴!$A:$A,"売却",取引履歴!$K:$K,集計データ【売却】!$A31,取引履歴!$L:$L,"&gt;="&amp;DATE(V$26,1,1),取引履歴!$L:$L,"&lt;"&amp;EDATE(DATE(V$26,1,1),12))-SUMIFS(取引履歴!$F:$F,取引履歴!$A:$A,"売却",取引履歴!$K:$K,集計データ【売却】!$A31,取引履歴!$L:$L,"&gt;="&amp;DATE(V$26,1,1),取引履歴!$L:$L,"&lt;"&amp;EDATE(DATE(V$26,1,1),12)))/SUMIFS(取引履歴!$F:$F,取引履歴!$A:$A,"売却",取引履歴!$K:$K,集計データ【売却】!$A31,取引履歴!$L:$L,"&gt;="&amp;DATE(V$26,1,1),取引履歴!$L:$L,"&lt;"&amp;EDATE(DATE(V$26,1,1),12))),"",(SUMIFS(取引履歴!$M:$M,取引履歴!$A:$A,"売却",取引履歴!$K:$K,集計データ【売却】!$A31,取引履歴!$L:$L,"&gt;="&amp;DATE(V$26,1,1),取引履歴!$L:$L,"&lt;"&amp;EDATE(DATE(V$26,1,1),12))-SUMIFS(取引履歴!$F:$F,取引履歴!$A:$A,"売却",取引履歴!$K:$K,集計データ【売却】!$A31,取引履歴!$L:$L,"&gt;="&amp;DATE(V$26,1,1),取引履歴!$L:$L,"&lt;"&amp;EDATE(DATE(V$26,1,1),12)))/SUMIFS(取引履歴!$F:$F,取引履歴!$A:$A,"売却",取引履歴!$K:$K,集計データ【売却】!$A31,取引履歴!$L:$L,"&gt;="&amp;DATE(V$26,1,1),取引履歴!$L:$L,"&lt;"&amp;EDATE(DATE(V$26,1,1),12))))</f>
        <v/>
      </c>
    </row>
    <row r="33" spans="1:22" x14ac:dyDescent="0.4">
      <c r="A33" s="215" t="str">
        <f>初期設定!$B$10</f>
        <v>4人目</v>
      </c>
      <c r="B33" s="95" t="str">
        <f>IF($A33="-","",IF(SUMIFS(取引履歴!$Q:$Q,取引履歴!$K:$K,集計データ【売却】!$A33,取引履歴!$A:$A,"売却",取引履歴!$L:$L,"&gt;="&amp;DATE(B$26,1,1),取引履歴!$L:$L,"&lt;"&amp;EDATE(DATE(B$26,1,1),12))=0,"",SUMIFS(取引履歴!$Q:$Q,取引履歴!$K:$K,集計データ【売却】!$A33,取引履歴!$A:$A,"売却",取引履歴!$L:$L,"&gt;="&amp;DATE(B$26,1,1),取引履歴!$L:$L,"&lt;"&amp;EDATE(DATE(B$26,1,1),12))))</f>
        <v/>
      </c>
      <c r="C33" s="95" t="str">
        <f>IF($A33="-","",IF(SUMIFS(取引履歴!$Q:$Q,取引履歴!$K:$K,集計データ【売却】!$A33,取引履歴!$A:$A,"売却",取引履歴!$L:$L,"&gt;="&amp;DATE(C$26,1,1),取引履歴!$L:$L,"&lt;"&amp;EDATE(DATE(C$26,1,1),12))=0,"",SUMIFS(取引履歴!$Q:$Q,取引履歴!$K:$K,集計データ【売却】!$A33,取引履歴!$A:$A,"売却",取引履歴!$L:$L,"&gt;="&amp;DATE(C$26,1,1),取引履歴!$L:$L,"&lt;"&amp;EDATE(DATE(C$26,1,1),12))))</f>
        <v/>
      </c>
      <c r="D33" s="95" t="str">
        <f>IF($A33="-","",IF(SUMIFS(取引履歴!$Q:$Q,取引履歴!$K:$K,集計データ【売却】!$A33,取引履歴!$A:$A,"売却",取引履歴!$L:$L,"&gt;="&amp;DATE(D$26,1,1),取引履歴!$L:$L,"&lt;"&amp;EDATE(DATE(D$26,1,1),12))=0,"",SUMIFS(取引履歴!$Q:$Q,取引履歴!$K:$K,集計データ【売却】!$A33,取引履歴!$A:$A,"売却",取引履歴!$L:$L,"&gt;="&amp;DATE(D$26,1,1),取引履歴!$L:$L,"&lt;"&amp;EDATE(DATE(D$26,1,1),12))))</f>
        <v/>
      </c>
      <c r="E33" s="95" t="str">
        <f>IF($A33="-","",IF(SUMIFS(取引履歴!$Q:$Q,取引履歴!$K:$K,集計データ【売却】!$A33,取引履歴!$A:$A,"売却",取引履歴!$L:$L,"&gt;="&amp;DATE(E$26,1,1),取引履歴!$L:$L,"&lt;"&amp;EDATE(DATE(E$26,1,1),12))=0,"",SUMIFS(取引履歴!$Q:$Q,取引履歴!$K:$K,集計データ【売却】!$A33,取引履歴!$A:$A,"売却",取引履歴!$L:$L,"&gt;="&amp;DATE(E$26,1,1),取引履歴!$L:$L,"&lt;"&amp;EDATE(DATE(E$26,1,1),12))))</f>
        <v/>
      </c>
      <c r="F33" s="95" t="str">
        <f>IF($A33="-","",IF(SUMIFS(取引履歴!$Q:$Q,取引履歴!$K:$K,集計データ【売却】!$A33,取引履歴!$A:$A,"売却",取引履歴!$L:$L,"&gt;="&amp;DATE(F$26,1,1),取引履歴!$L:$L,"&lt;"&amp;EDATE(DATE(F$26,1,1),12))=0,"",SUMIFS(取引履歴!$Q:$Q,取引履歴!$K:$K,集計データ【売却】!$A33,取引履歴!$A:$A,"売却",取引履歴!$L:$L,"&gt;="&amp;DATE(F$26,1,1),取引履歴!$L:$L,"&lt;"&amp;EDATE(DATE(F$26,1,1),12))))</f>
        <v/>
      </c>
      <c r="G33" s="95" t="str">
        <f>IF($A33="-","",IF(SUMIFS(取引履歴!$Q:$Q,取引履歴!$K:$K,集計データ【売却】!$A33,取引履歴!$A:$A,"売却",取引履歴!$L:$L,"&gt;="&amp;DATE(G$26,1,1),取引履歴!$L:$L,"&lt;"&amp;EDATE(DATE(G$26,1,1),12))=0,"",SUMIFS(取引履歴!$Q:$Q,取引履歴!$K:$K,集計データ【売却】!$A33,取引履歴!$A:$A,"売却",取引履歴!$L:$L,"&gt;="&amp;DATE(G$26,1,1),取引履歴!$L:$L,"&lt;"&amp;EDATE(DATE(G$26,1,1),12))))</f>
        <v/>
      </c>
      <c r="H33" s="95" t="str">
        <f>IF($A33="-","",IF(SUMIFS(取引履歴!$Q:$Q,取引履歴!$K:$K,集計データ【売却】!$A33,取引履歴!$A:$A,"売却",取引履歴!$L:$L,"&gt;="&amp;DATE(H$26,1,1),取引履歴!$L:$L,"&lt;"&amp;EDATE(DATE(H$26,1,1),12))=0,"",SUMIFS(取引履歴!$Q:$Q,取引履歴!$K:$K,集計データ【売却】!$A33,取引履歴!$A:$A,"売却",取引履歴!$L:$L,"&gt;="&amp;DATE(H$26,1,1),取引履歴!$L:$L,"&lt;"&amp;EDATE(DATE(H$26,1,1),12))))</f>
        <v/>
      </c>
      <c r="I33" s="95" t="str">
        <f>IF($A33="-","",IF(SUMIFS(取引履歴!$Q:$Q,取引履歴!$K:$K,集計データ【売却】!$A33,取引履歴!$A:$A,"売却",取引履歴!$L:$L,"&gt;="&amp;DATE(I$26,1,1),取引履歴!$L:$L,"&lt;"&amp;EDATE(DATE(I$26,1,1),12))=0,"",SUMIFS(取引履歴!$Q:$Q,取引履歴!$K:$K,集計データ【売却】!$A33,取引履歴!$A:$A,"売却",取引履歴!$L:$L,"&gt;="&amp;DATE(I$26,1,1),取引履歴!$L:$L,"&lt;"&amp;EDATE(DATE(I$26,1,1),12))))</f>
        <v/>
      </c>
      <c r="J33" s="95" t="str">
        <f>IF($A33="-","",IF(SUMIFS(取引履歴!$Q:$Q,取引履歴!$K:$K,集計データ【売却】!$A33,取引履歴!$A:$A,"売却",取引履歴!$L:$L,"&gt;="&amp;DATE(J$26,1,1),取引履歴!$L:$L,"&lt;"&amp;EDATE(DATE(J$26,1,1),12))=0,"",SUMIFS(取引履歴!$Q:$Q,取引履歴!$K:$K,集計データ【売却】!$A33,取引履歴!$A:$A,"売却",取引履歴!$L:$L,"&gt;="&amp;DATE(J$26,1,1),取引履歴!$L:$L,"&lt;"&amp;EDATE(DATE(J$26,1,1),12))))</f>
        <v/>
      </c>
      <c r="K33" s="95" t="str">
        <f>IF($A33="-","",IF(SUMIFS(取引履歴!$Q:$Q,取引履歴!$K:$K,集計データ【売却】!$A33,取引履歴!$A:$A,"売却",取引履歴!$L:$L,"&gt;="&amp;DATE(K$26,1,1),取引履歴!$L:$L,"&lt;"&amp;EDATE(DATE(K$26,1,1),12))=0,"",SUMIFS(取引履歴!$Q:$Q,取引履歴!$K:$K,集計データ【売却】!$A33,取引履歴!$A:$A,"売却",取引履歴!$L:$L,"&gt;="&amp;DATE(K$26,1,1),取引履歴!$L:$L,"&lt;"&amp;EDATE(DATE(K$26,1,1),12))))</f>
        <v/>
      </c>
      <c r="L33" s="95" t="str">
        <f>IF($A33="-","",IF(SUMIFS(取引履歴!$Q:$Q,取引履歴!$K:$K,集計データ【売却】!$A33,取引履歴!$A:$A,"売却",取引履歴!$L:$L,"&gt;="&amp;DATE(L$26,1,1),取引履歴!$L:$L,"&lt;"&amp;EDATE(DATE(L$26,1,1),12))=0,"",SUMIFS(取引履歴!$Q:$Q,取引履歴!$K:$K,集計データ【売却】!$A33,取引履歴!$A:$A,"売却",取引履歴!$L:$L,"&gt;="&amp;DATE(L$26,1,1),取引履歴!$L:$L,"&lt;"&amp;EDATE(DATE(L$26,1,1),12))))</f>
        <v/>
      </c>
      <c r="M33" s="95" t="str">
        <f>IF($A33="-","",IF(SUMIFS(取引履歴!$Q:$Q,取引履歴!$K:$K,集計データ【売却】!$A33,取引履歴!$A:$A,"売却",取引履歴!$L:$L,"&gt;="&amp;DATE(M$26,1,1),取引履歴!$L:$L,"&lt;"&amp;EDATE(DATE(M$26,1,1),12))=0,"",SUMIFS(取引履歴!$Q:$Q,取引履歴!$K:$K,集計データ【売却】!$A33,取引履歴!$A:$A,"売却",取引履歴!$L:$L,"&gt;="&amp;DATE(M$26,1,1),取引履歴!$L:$L,"&lt;"&amp;EDATE(DATE(M$26,1,1),12))))</f>
        <v/>
      </c>
      <c r="N33" s="95" t="str">
        <f>IF($A33="-","",IF(SUMIFS(取引履歴!$Q:$Q,取引履歴!$K:$K,集計データ【売却】!$A33,取引履歴!$A:$A,"売却",取引履歴!$L:$L,"&gt;="&amp;DATE(N$26,1,1),取引履歴!$L:$L,"&lt;"&amp;EDATE(DATE(N$26,1,1),12))=0,"",SUMIFS(取引履歴!$Q:$Q,取引履歴!$K:$K,集計データ【売却】!$A33,取引履歴!$A:$A,"売却",取引履歴!$L:$L,"&gt;="&amp;DATE(N$26,1,1),取引履歴!$L:$L,"&lt;"&amp;EDATE(DATE(N$26,1,1),12))))</f>
        <v/>
      </c>
      <c r="O33" s="95" t="str">
        <f>IF($A33="-","",IF(SUMIFS(取引履歴!$Q:$Q,取引履歴!$K:$K,集計データ【売却】!$A33,取引履歴!$A:$A,"売却",取引履歴!$L:$L,"&gt;="&amp;DATE(O$26,1,1),取引履歴!$L:$L,"&lt;"&amp;EDATE(DATE(O$26,1,1),12))=0,"",SUMIFS(取引履歴!$Q:$Q,取引履歴!$K:$K,集計データ【売却】!$A33,取引履歴!$A:$A,"売却",取引履歴!$L:$L,"&gt;="&amp;DATE(O$26,1,1),取引履歴!$L:$L,"&lt;"&amp;EDATE(DATE(O$26,1,1),12))))</f>
        <v/>
      </c>
      <c r="P33" s="95" t="str">
        <f>IF($A33="-","",IF(SUMIFS(取引履歴!$Q:$Q,取引履歴!$K:$K,集計データ【売却】!$A33,取引履歴!$A:$A,"売却",取引履歴!$L:$L,"&gt;="&amp;DATE(P$26,1,1),取引履歴!$L:$L,"&lt;"&amp;EDATE(DATE(P$26,1,1),12))=0,"",SUMIFS(取引履歴!$Q:$Q,取引履歴!$K:$K,集計データ【売却】!$A33,取引履歴!$A:$A,"売却",取引履歴!$L:$L,"&gt;="&amp;DATE(P$26,1,1),取引履歴!$L:$L,"&lt;"&amp;EDATE(DATE(P$26,1,1),12))))</f>
        <v/>
      </c>
      <c r="Q33" s="95" t="str">
        <f>IF($A33="-","",IF(SUMIFS(取引履歴!$Q:$Q,取引履歴!$K:$K,集計データ【売却】!$A33,取引履歴!$A:$A,"売却",取引履歴!$L:$L,"&gt;="&amp;DATE(Q$26,1,1),取引履歴!$L:$L,"&lt;"&amp;EDATE(DATE(Q$26,1,1),12))=0,"",SUMIFS(取引履歴!$Q:$Q,取引履歴!$K:$K,集計データ【売却】!$A33,取引履歴!$A:$A,"売却",取引履歴!$L:$L,"&gt;="&amp;DATE(Q$26,1,1),取引履歴!$L:$L,"&lt;"&amp;EDATE(DATE(Q$26,1,1),12))))</f>
        <v/>
      </c>
      <c r="R33" s="95" t="str">
        <f>IF($A33="-","",IF(SUMIFS(取引履歴!$Q:$Q,取引履歴!$K:$K,集計データ【売却】!$A33,取引履歴!$A:$A,"売却",取引履歴!$L:$L,"&gt;="&amp;DATE(R$26,1,1),取引履歴!$L:$L,"&lt;"&amp;EDATE(DATE(R$26,1,1),12))=0,"",SUMIFS(取引履歴!$Q:$Q,取引履歴!$K:$K,集計データ【売却】!$A33,取引履歴!$A:$A,"売却",取引履歴!$L:$L,"&gt;="&amp;DATE(R$26,1,1),取引履歴!$L:$L,"&lt;"&amp;EDATE(DATE(R$26,1,1),12))))</f>
        <v/>
      </c>
      <c r="S33" s="95" t="str">
        <f>IF($A33="-","",IF(SUMIFS(取引履歴!$Q:$Q,取引履歴!$K:$K,集計データ【売却】!$A33,取引履歴!$A:$A,"売却",取引履歴!$L:$L,"&gt;="&amp;DATE(S$26,1,1),取引履歴!$L:$L,"&lt;"&amp;EDATE(DATE(S$26,1,1),12))=0,"",SUMIFS(取引履歴!$Q:$Q,取引履歴!$K:$K,集計データ【売却】!$A33,取引履歴!$A:$A,"売却",取引履歴!$L:$L,"&gt;="&amp;DATE(S$26,1,1),取引履歴!$L:$L,"&lt;"&amp;EDATE(DATE(S$26,1,1),12))))</f>
        <v/>
      </c>
      <c r="T33" s="95" t="str">
        <f>IF($A33="-","",IF(SUMIFS(取引履歴!$Q:$Q,取引履歴!$K:$K,集計データ【売却】!$A33,取引履歴!$A:$A,"売却",取引履歴!$L:$L,"&gt;="&amp;DATE(T$26,1,1),取引履歴!$L:$L,"&lt;"&amp;EDATE(DATE(T$26,1,1),12))=0,"",SUMIFS(取引履歴!$Q:$Q,取引履歴!$K:$K,集計データ【売却】!$A33,取引履歴!$A:$A,"売却",取引履歴!$L:$L,"&gt;="&amp;DATE(T$26,1,1),取引履歴!$L:$L,"&lt;"&amp;EDATE(DATE(T$26,1,1),12))))</f>
        <v/>
      </c>
      <c r="U33" s="95" t="str">
        <f>IF($A33="-","",IF(SUMIFS(取引履歴!$Q:$Q,取引履歴!$K:$K,集計データ【売却】!$A33,取引履歴!$A:$A,"売却",取引履歴!$L:$L,"&gt;="&amp;DATE(U$26,1,1),取引履歴!$L:$L,"&lt;"&amp;EDATE(DATE(U$26,1,1),12))=0,"",SUMIFS(取引履歴!$Q:$Q,取引履歴!$K:$K,集計データ【売却】!$A33,取引履歴!$A:$A,"売却",取引履歴!$L:$L,"&gt;="&amp;DATE(U$26,1,1),取引履歴!$L:$L,"&lt;"&amp;EDATE(DATE(U$26,1,1),12))))</f>
        <v/>
      </c>
      <c r="V33" s="95" t="str">
        <f>IF($A33="-","",IF(SUMIFS(取引履歴!$Q:$Q,取引履歴!$K:$K,集計データ【売却】!$A33,取引履歴!$A:$A,"売却",取引履歴!$L:$L,"&gt;="&amp;DATE(V$26,1,1),取引履歴!$L:$L,"&lt;"&amp;EDATE(DATE(V$26,1,1),12))=0,"",SUMIFS(取引履歴!$Q:$Q,取引履歴!$K:$K,集計データ【売却】!$A33,取引履歴!$A:$A,"売却",取引履歴!$L:$L,"&gt;="&amp;DATE(V$26,1,1),取引履歴!$L:$L,"&lt;"&amp;EDATE(DATE(V$26,1,1),12))))</f>
        <v/>
      </c>
    </row>
    <row r="34" spans="1:22" x14ac:dyDescent="0.4">
      <c r="A34" s="216"/>
      <c r="B34" s="153" t="str">
        <f>IF($A33="-","",IF(ISERROR((SUMIFS(取引履歴!$M:$M,取引履歴!$A:$A,"売却",取引履歴!$K:$K,集計データ【売却】!$A33,取引履歴!$L:$L,"&gt;="&amp;DATE(B$26,1,1),取引履歴!$L:$L,"&lt;"&amp;EDATE(DATE(B$26,1,1),12))-SUMIFS(取引履歴!$F:$F,取引履歴!$A:$A,"売却",取引履歴!$K:$K,集計データ【売却】!$A33,取引履歴!$L:$L,"&gt;="&amp;DATE(B$26,1,1),取引履歴!$L:$L,"&lt;"&amp;EDATE(DATE(B$26,1,1),12)))/SUMIFS(取引履歴!$F:$F,取引履歴!$A:$A,"売却",取引履歴!$K:$K,集計データ【売却】!$A33,取引履歴!$L:$L,"&gt;="&amp;DATE(B$26,1,1),取引履歴!$L:$L,"&lt;"&amp;EDATE(DATE(B$26,1,1),12))),"",(SUMIFS(取引履歴!$M:$M,取引履歴!$A:$A,"売却",取引履歴!$K:$K,集計データ【売却】!$A33,取引履歴!$L:$L,"&gt;="&amp;DATE(B$26,1,1),取引履歴!$L:$L,"&lt;"&amp;EDATE(DATE(B$26,1,1),12))-SUMIFS(取引履歴!$F:$F,取引履歴!$A:$A,"売却",取引履歴!$K:$K,集計データ【売却】!$A33,取引履歴!$L:$L,"&gt;="&amp;DATE(B$26,1,1),取引履歴!$L:$L,"&lt;"&amp;EDATE(DATE(B$26,1,1),12)))/SUMIFS(取引履歴!$F:$F,取引履歴!$A:$A,"売却",取引履歴!$K:$K,集計データ【売却】!$A33,取引履歴!$L:$L,"&gt;="&amp;DATE(B$26,1,1),取引履歴!$L:$L,"&lt;"&amp;EDATE(DATE(B$26,1,1),12))))</f>
        <v/>
      </c>
      <c r="C34" s="153" t="str">
        <f>IF($A33="-","",IF(ISERROR((SUMIFS(取引履歴!$M:$M,取引履歴!$A:$A,"売却",取引履歴!$K:$K,集計データ【売却】!$A33,取引履歴!$L:$L,"&gt;="&amp;DATE(C$26,1,1),取引履歴!$L:$L,"&lt;"&amp;EDATE(DATE(C$26,1,1),12))-SUMIFS(取引履歴!$F:$F,取引履歴!$A:$A,"売却",取引履歴!$K:$K,集計データ【売却】!$A33,取引履歴!$L:$L,"&gt;="&amp;DATE(C$26,1,1),取引履歴!$L:$L,"&lt;"&amp;EDATE(DATE(C$26,1,1),12)))/SUMIFS(取引履歴!$F:$F,取引履歴!$A:$A,"売却",取引履歴!$K:$K,集計データ【売却】!$A33,取引履歴!$L:$L,"&gt;="&amp;DATE(C$26,1,1),取引履歴!$L:$L,"&lt;"&amp;EDATE(DATE(C$26,1,1),12))),"",(SUMIFS(取引履歴!$M:$M,取引履歴!$A:$A,"売却",取引履歴!$K:$K,集計データ【売却】!$A33,取引履歴!$L:$L,"&gt;="&amp;DATE(C$26,1,1),取引履歴!$L:$L,"&lt;"&amp;EDATE(DATE(C$26,1,1),12))-SUMIFS(取引履歴!$F:$F,取引履歴!$A:$A,"売却",取引履歴!$K:$K,集計データ【売却】!$A33,取引履歴!$L:$L,"&gt;="&amp;DATE(C$26,1,1),取引履歴!$L:$L,"&lt;"&amp;EDATE(DATE(C$26,1,1),12)))/SUMIFS(取引履歴!$F:$F,取引履歴!$A:$A,"売却",取引履歴!$K:$K,集計データ【売却】!$A33,取引履歴!$L:$L,"&gt;="&amp;DATE(C$26,1,1),取引履歴!$L:$L,"&lt;"&amp;EDATE(DATE(C$26,1,1),12))))</f>
        <v/>
      </c>
      <c r="D34" s="153" t="str">
        <f>IF($A33="-","",IF(ISERROR((SUMIFS(取引履歴!$M:$M,取引履歴!$A:$A,"売却",取引履歴!$K:$K,集計データ【売却】!$A33,取引履歴!$L:$L,"&gt;="&amp;DATE(D$26,1,1),取引履歴!$L:$L,"&lt;"&amp;EDATE(DATE(D$26,1,1),12))-SUMIFS(取引履歴!$F:$F,取引履歴!$A:$A,"売却",取引履歴!$K:$K,集計データ【売却】!$A33,取引履歴!$L:$L,"&gt;="&amp;DATE(D$26,1,1),取引履歴!$L:$L,"&lt;"&amp;EDATE(DATE(D$26,1,1),12)))/SUMIFS(取引履歴!$F:$F,取引履歴!$A:$A,"売却",取引履歴!$K:$K,集計データ【売却】!$A33,取引履歴!$L:$L,"&gt;="&amp;DATE(D$26,1,1),取引履歴!$L:$L,"&lt;"&amp;EDATE(DATE(D$26,1,1),12))),"",(SUMIFS(取引履歴!$M:$M,取引履歴!$A:$A,"売却",取引履歴!$K:$K,集計データ【売却】!$A33,取引履歴!$L:$L,"&gt;="&amp;DATE(D$26,1,1),取引履歴!$L:$L,"&lt;"&amp;EDATE(DATE(D$26,1,1),12))-SUMIFS(取引履歴!$F:$F,取引履歴!$A:$A,"売却",取引履歴!$K:$K,集計データ【売却】!$A33,取引履歴!$L:$L,"&gt;="&amp;DATE(D$26,1,1),取引履歴!$L:$L,"&lt;"&amp;EDATE(DATE(D$26,1,1),12)))/SUMIFS(取引履歴!$F:$F,取引履歴!$A:$A,"売却",取引履歴!$K:$K,集計データ【売却】!$A33,取引履歴!$L:$L,"&gt;="&amp;DATE(D$26,1,1),取引履歴!$L:$L,"&lt;"&amp;EDATE(DATE(D$26,1,1),12))))</f>
        <v/>
      </c>
      <c r="E34" s="153" t="str">
        <f>IF($A33="-","",IF(ISERROR((SUMIFS(取引履歴!$M:$M,取引履歴!$A:$A,"売却",取引履歴!$K:$K,集計データ【売却】!$A33,取引履歴!$L:$L,"&gt;="&amp;DATE(E$26,1,1),取引履歴!$L:$L,"&lt;"&amp;EDATE(DATE(E$26,1,1),12))-SUMIFS(取引履歴!$F:$F,取引履歴!$A:$A,"売却",取引履歴!$K:$K,集計データ【売却】!$A33,取引履歴!$L:$L,"&gt;="&amp;DATE(E$26,1,1),取引履歴!$L:$L,"&lt;"&amp;EDATE(DATE(E$26,1,1),12)))/SUMIFS(取引履歴!$F:$F,取引履歴!$A:$A,"売却",取引履歴!$K:$K,集計データ【売却】!$A33,取引履歴!$L:$L,"&gt;="&amp;DATE(E$26,1,1),取引履歴!$L:$L,"&lt;"&amp;EDATE(DATE(E$26,1,1),12))),"",(SUMIFS(取引履歴!$M:$M,取引履歴!$A:$A,"売却",取引履歴!$K:$K,集計データ【売却】!$A33,取引履歴!$L:$L,"&gt;="&amp;DATE(E$26,1,1),取引履歴!$L:$L,"&lt;"&amp;EDATE(DATE(E$26,1,1),12))-SUMIFS(取引履歴!$F:$F,取引履歴!$A:$A,"売却",取引履歴!$K:$K,集計データ【売却】!$A33,取引履歴!$L:$L,"&gt;="&amp;DATE(E$26,1,1),取引履歴!$L:$L,"&lt;"&amp;EDATE(DATE(E$26,1,1),12)))/SUMIFS(取引履歴!$F:$F,取引履歴!$A:$A,"売却",取引履歴!$K:$K,集計データ【売却】!$A33,取引履歴!$L:$L,"&gt;="&amp;DATE(E$26,1,1),取引履歴!$L:$L,"&lt;"&amp;EDATE(DATE(E$26,1,1),12))))</f>
        <v/>
      </c>
      <c r="F34" s="153" t="str">
        <f>IF($A33="-","",IF(ISERROR((SUMIFS(取引履歴!$M:$M,取引履歴!$A:$A,"売却",取引履歴!$K:$K,集計データ【売却】!$A33,取引履歴!$L:$L,"&gt;="&amp;DATE(F$26,1,1),取引履歴!$L:$L,"&lt;"&amp;EDATE(DATE(F$26,1,1),12))-SUMIFS(取引履歴!$F:$F,取引履歴!$A:$A,"売却",取引履歴!$K:$K,集計データ【売却】!$A33,取引履歴!$L:$L,"&gt;="&amp;DATE(F$26,1,1),取引履歴!$L:$L,"&lt;"&amp;EDATE(DATE(F$26,1,1),12)))/SUMIFS(取引履歴!$F:$F,取引履歴!$A:$A,"売却",取引履歴!$K:$K,集計データ【売却】!$A33,取引履歴!$L:$L,"&gt;="&amp;DATE(F$26,1,1),取引履歴!$L:$L,"&lt;"&amp;EDATE(DATE(F$26,1,1),12))),"",(SUMIFS(取引履歴!$M:$M,取引履歴!$A:$A,"売却",取引履歴!$K:$K,集計データ【売却】!$A33,取引履歴!$L:$L,"&gt;="&amp;DATE(F$26,1,1),取引履歴!$L:$L,"&lt;"&amp;EDATE(DATE(F$26,1,1),12))-SUMIFS(取引履歴!$F:$F,取引履歴!$A:$A,"売却",取引履歴!$K:$K,集計データ【売却】!$A33,取引履歴!$L:$L,"&gt;="&amp;DATE(F$26,1,1),取引履歴!$L:$L,"&lt;"&amp;EDATE(DATE(F$26,1,1),12)))/SUMIFS(取引履歴!$F:$F,取引履歴!$A:$A,"売却",取引履歴!$K:$K,集計データ【売却】!$A33,取引履歴!$L:$L,"&gt;="&amp;DATE(F$26,1,1),取引履歴!$L:$L,"&lt;"&amp;EDATE(DATE(F$26,1,1),12))))</f>
        <v/>
      </c>
      <c r="G34" s="153" t="str">
        <f>IF($A33="-","",IF(ISERROR((SUMIFS(取引履歴!$M:$M,取引履歴!$A:$A,"売却",取引履歴!$K:$K,集計データ【売却】!$A33,取引履歴!$L:$L,"&gt;="&amp;DATE(G$26,1,1),取引履歴!$L:$L,"&lt;"&amp;EDATE(DATE(G$26,1,1),12))-SUMIFS(取引履歴!$F:$F,取引履歴!$A:$A,"売却",取引履歴!$K:$K,集計データ【売却】!$A33,取引履歴!$L:$L,"&gt;="&amp;DATE(G$26,1,1),取引履歴!$L:$L,"&lt;"&amp;EDATE(DATE(G$26,1,1),12)))/SUMIFS(取引履歴!$F:$F,取引履歴!$A:$A,"売却",取引履歴!$K:$K,集計データ【売却】!$A33,取引履歴!$L:$L,"&gt;="&amp;DATE(G$26,1,1),取引履歴!$L:$L,"&lt;"&amp;EDATE(DATE(G$26,1,1),12))),"",(SUMIFS(取引履歴!$M:$M,取引履歴!$A:$A,"売却",取引履歴!$K:$K,集計データ【売却】!$A33,取引履歴!$L:$L,"&gt;="&amp;DATE(G$26,1,1),取引履歴!$L:$L,"&lt;"&amp;EDATE(DATE(G$26,1,1),12))-SUMIFS(取引履歴!$F:$F,取引履歴!$A:$A,"売却",取引履歴!$K:$K,集計データ【売却】!$A33,取引履歴!$L:$L,"&gt;="&amp;DATE(G$26,1,1),取引履歴!$L:$L,"&lt;"&amp;EDATE(DATE(G$26,1,1),12)))/SUMIFS(取引履歴!$F:$F,取引履歴!$A:$A,"売却",取引履歴!$K:$K,集計データ【売却】!$A33,取引履歴!$L:$L,"&gt;="&amp;DATE(G$26,1,1),取引履歴!$L:$L,"&lt;"&amp;EDATE(DATE(G$26,1,1),12))))</f>
        <v/>
      </c>
      <c r="H34" s="153" t="str">
        <f>IF($A33="-","",IF(ISERROR((SUMIFS(取引履歴!$M:$M,取引履歴!$A:$A,"売却",取引履歴!$K:$K,集計データ【売却】!$A33,取引履歴!$L:$L,"&gt;="&amp;DATE(H$26,1,1),取引履歴!$L:$L,"&lt;"&amp;EDATE(DATE(H$26,1,1),12))-SUMIFS(取引履歴!$F:$F,取引履歴!$A:$A,"売却",取引履歴!$K:$K,集計データ【売却】!$A33,取引履歴!$L:$L,"&gt;="&amp;DATE(H$26,1,1),取引履歴!$L:$L,"&lt;"&amp;EDATE(DATE(H$26,1,1),12)))/SUMIFS(取引履歴!$F:$F,取引履歴!$A:$A,"売却",取引履歴!$K:$K,集計データ【売却】!$A33,取引履歴!$L:$L,"&gt;="&amp;DATE(H$26,1,1),取引履歴!$L:$L,"&lt;"&amp;EDATE(DATE(H$26,1,1),12))),"",(SUMIFS(取引履歴!$M:$M,取引履歴!$A:$A,"売却",取引履歴!$K:$K,集計データ【売却】!$A33,取引履歴!$L:$L,"&gt;="&amp;DATE(H$26,1,1),取引履歴!$L:$L,"&lt;"&amp;EDATE(DATE(H$26,1,1),12))-SUMIFS(取引履歴!$F:$F,取引履歴!$A:$A,"売却",取引履歴!$K:$K,集計データ【売却】!$A33,取引履歴!$L:$L,"&gt;="&amp;DATE(H$26,1,1),取引履歴!$L:$L,"&lt;"&amp;EDATE(DATE(H$26,1,1),12)))/SUMIFS(取引履歴!$F:$F,取引履歴!$A:$A,"売却",取引履歴!$K:$K,集計データ【売却】!$A33,取引履歴!$L:$L,"&gt;="&amp;DATE(H$26,1,1),取引履歴!$L:$L,"&lt;"&amp;EDATE(DATE(H$26,1,1),12))))</f>
        <v/>
      </c>
      <c r="I34" s="153" t="str">
        <f>IF($A33="-","",IF(ISERROR((SUMIFS(取引履歴!$M:$M,取引履歴!$A:$A,"売却",取引履歴!$K:$K,集計データ【売却】!$A33,取引履歴!$L:$L,"&gt;="&amp;DATE(I$26,1,1),取引履歴!$L:$L,"&lt;"&amp;EDATE(DATE(I$26,1,1),12))-SUMIFS(取引履歴!$F:$F,取引履歴!$A:$A,"売却",取引履歴!$K:$K,集計データ【売却】!$A33,取引履歴!$L:$L,"&gt;="&amp;DATE(I$26,1,1),取引履歴!$L:$L,"&lt;"&amp;EDATE(DATE(I$26,1,1),12)))/SUMIFS(取引履歴!$F:$F,取引履歴!$A:$A,"売却",取引履歴!$K:$K,集計データ【売却】!$A33,取引履歴!$L:$L,"&gt;="&amp;DATE(I$26,1,1),取引履歴!$L:$L,"&lt;"&amp;EDATE(DATE(I$26,1,1),12))),"",(SUMIFS(取引履歴!$M:$M,取引履歴!$A:$A,"売却",取引履歴!$K:$K,集計データ【売却】!$A33,取引履歴!$L:$L,"&gt;="&amp;DATE(I$26,1,1),取引履歴!$L:$L,"&lt;"&amp;EDATE(DATE(I$26,1,1),12))-SUMIFS(取引履歴!$F:$F,取引履歴!$A:$A,"売却",取引履歴!$K:$K,集計データ【売却】!$A33,取引履歴!$L:$L,"&gt;="&amp;DATE(I$26,1,1),取引履歴!$L:$L,"&lt;"&amp;EDATE(DATE(I$26,1,1),12)))/SUMIFS(取引履歴!$F:$F,取引履歴!$A:$A,"売却",取引履歴!$K:$K,集計データ【売却】!$A33,取引履歴!$L:$L,"&gt;="&amp;DATE(I$26,1,1),取引履歴!$L:$L,"&lt;"&amp;EDATE(DATE(I$26,1,1),12))))</f>
        <v/>
      </c>
      <c r="J34" s="153" t="str">
        <f>IF($A33="-","",IF(ISERROR((SUMIFS(取引履歴!$M:$M,取引履歴!$A:$A,"売却",取引履歴!$K:$K,集計データ【売却】!$A33,取引履歴!$L:$L,"&gt;="&amp;DATE(J$26,1,1),取引履歴!$L:$L,"&lt;"&amp;EDATE(DATE(J$26,1,1),12))-SUMIFS(取引履歴!$F:$F,取引履歴!$A:$A,"売却",取引履歴!$K:$K,集計データ【売却】!$A33,取引履歴!$L:$L,"&gt;="&amp;DATE(J$26,1,1),取引履歴!$L:$L,"&lt;"&amp;EDATE(DATE(J$26,1,1),12)))/SUMIFS(取引履歴!$F:$F,取引履歴!$A:$A,"売却",取引履歴!$K:$K,集計データ【売却】!$A33,取引履歴!$L:$L,"&gt;="&amp;DATE(J$26,1,1),取引履歴!$L:$L,"&lt;"&amp;EDATE(DATE(J$26,1,1),12))),"",(SUMIFS(取引履歴!$M:$M,取引履歴!$A:$A,"売却",取引履歴!$K:$K,集計データ【売却】!$A33,取引履歴!$L:$L,"&gt;="&amp;DATE(J$26,1,1),取引履歴!$L:$L,"&lt;"&amp;EDATE(DATE(J$26,1,1),12))-SUMIFS(取引履歴!$F:$F,取引履歴!$A:$A,"売却",取引履歴!$K:$K,集計データ【売却】!$A33,取引履歴!$L:$L,"&gt;="&amp;DATE(J$26,1,1),取引履歴!$L:$L,"&lt;"&amp;EDATE(DATE(J$26,1,1),12)))/SUMIFS(取引履歴!$F:$F,取引履歴!$A:$A,"売却",取引履歴!$K:$K,集計データ【売却】!$A33,取引履歴!$L:$L,"&gt;="&amp;DATE(J$26,1,1),取引履歴!$L:$L,"&lt;"&amp;EDATE(DATE(J$26,1,1),12))))</f>
        <v/>
      </c>
      <c r="K34" s="153" t="str">
        <f>IF($A33="-","",IF(ISERROR((SUMIFS(取引履歴!$M:$M,取引履歴!$A:$A,"売却",取引履歴!$K:$K,集計データ【売却】!$A33,取引履歴!$L:$L,"&gt;="&amp;DATE(K$26,1,1),取引履歴!$L:$L,"&lt;"&amp;EDATE(DATE(K$26,1,1),12))-SUMIFS(取引履歴!$F:$F,取引履歴!$A:$A,"売却",取引履歴!$K:$K,集計データ【売却】!$A33,取引履歴!$L:$L,"&gt;="&amp;DATE(K$26,1,1),取引履歴!$L:$L,"&lt;"&amp;EDATE(DATE(K$26,1,1),12)))/SUMIFS(取引履歴!$F:$F,取引履歴!$A:$A,"売却",取引履歴!$K:$K,集計データ【売却】!$A33,取引履歴!$L:$L,"&gt;="&amp;DATE(K$26,1,1),取引履歴!$L:$L,"&lt;"&amp;EDATE(DATE(K$26,1,1),12))),"",(SUMIFS(取引履歴!$M:$M,取引履歴!$A:$A,"売却",取引履歴!$K:$K,集計データ【売却】!$A33,取引履歴!$L:$L,"&gt;="&amp;DATE(K$26,1,1),取引履歴!$L:$L,"&lt;"&amp;EDATE(DATE(K$26,1,1),12))-SUMIFS(取引履歴!$F:$F,取引履歴!$A:$A,"売却",取引履歴!$K:$K,集計データ【売却】!$A33,取引履歴!$L:$L,"&gt;="&amp;DATE(K$26,1,1),取引履歴!$L:$L,"&lt;"&amp;EDATE(DATE(K$26,1,1),12)))/SUMIFS(取引履歴!$F:$F,取引履歴!$A:$A,"売却",取引履歴!$K:$K,集計データ【売却】!$A33,取引履歴!$L:$L,"&gt;="&amp;DATE(K$26,1,1),取引履歴!$L:$L,"&lt;"&amp;EDATE(DATE(K$26,1,1),12))))</f>
        <v/>
      </c>
      <c r="L34" s="153" t="str">
        <f>IF($A33="-","",IF(ISERROR((SUMIFS(取引履歴!$M:$M,取引履歴!$A:$A,"売却",取引履歴!$K:$K,集計データ【売却】!$A33,取引履歴!$L:$L,"&gt;="&amp;DATE(L$26,1,1),取引履歴!$L:$L,"&lt;"&amp;EDATE(DATE(L$26,1,1),12))-SUMIFS(取引履歴!$F:$F,取引履歴!$A:$A,"売却",取引履歴!$K:$K,集計データ【売却】!$A33,取引履歴!$L:$L,"&gt;="&amp;DATE(L$26,1,1),取引履歴!$L:$L,"&lt;"&amp;EDATE(DATE(L$26,1,1),12)))/SUMIFS(取引履歴!$F:$F,取引履歴!$A:$A,"売却",取引履歴!$K:$K,集計データ【売却】!$A33,取引履歴!$L:$L,"&gt;="&amp;DATE(L$26,1,1),取引履歴!$L:$L,"&lt;"&amp;EDATE(DATE(L$26,1,1),12))),"",(SUMIFS(取引履歴!$M:$M,取引履歴!$A:$A,"売却",取引履歴!$K:$K,集計データ【売却】!$A33,取引履歴!$L:$L,"&gt;="&amp;DATE(L$26,1,1),取引履歴!$L:$L,"&lt;"&amp;EDATE(DATE(L$26,1,1),12))-SUMIFS(取引履歴!$F:$F,取引履歴!$A:$A,"売却",取引履歴!$K:$K,集計データ【売却】!$A33,取引履歴!$L:$L,"&gt;="&amp;DATE(L$26,1,1),取引履歴!$L:$L,"&lt;"&amp;EDATE(DATE(L$26,1,1),12)))/SUMIFS(取引履歴!$F:$F,取引履歴!$A:$A,"売却",取引履歴!$K:$K,集計データ【売却】!$A33,取引履歴!$L:$L,"&gt;="&amp;DATE(L$26,1,1),取引履歴!$L:$L,"&lt;"&amp;EDATE(DATE(L$26,1,1),12))))</f>
        <v/>
      </c>
      <c r="M34" s="153" t="str">
        <f>IF($A33="-","",IF(ISERROR((SUMIFS(取引履歴!$M:$M,取引履歴!$A:$A,"売却",取引履歴!$K:$K,集計データ【売却】!$A33,取引履歴!$L:$L,"&gt;="&amp;DATE(M$26,1,1),取引履歴!$L:$L,"&lt;"&amp;EDATE(DATE(M$26,1,1),12))-SUMIFS(取引履歴!$F:$F,取引履歴!$A:$A,"売却",取引履歴!$K:$K,集計データ【売却】!$A33,取引履歴!$L:$L,"&gt;="&amp;DATE(M$26,1,1),取引履歴!$L:$L,"&lt;"&amp;EDATE(DATE(M$26,1,1),12)))/SUMIFS(取引履歴!$F:$F,取引履歴!$A:$A,"売却",取引履歴!$K:$K,集計データ【売却】!$A33,取引履歴!$L:$L,"&gt;="&amp;DATE(M$26,1,1),取引履歴!$L:$L,"&lt;"&amp;EDATE(DATE(M$26,1,1),12))),"",(SUMIFS(取引履歴!$M:$M,取引履歴!$A:$A,"売却",取引履歴!$K:$K,集計データ【売却】!$A33,取引履歴!$L:$L,"&gt;="&amp;DATE(M$26,1,1),取引履歴!$L:$L,"&lt;"&amp;EDATE(DATE(M$26,1,1),12))-SUMIFS(取引履歴!$F:$F,取引履歴!$A:$A,"売却",取引履歴!$K:$K,集計データ【売却】!$A33,取引履歴!$L:$L,"&gt;="&amp;DATE(M$26,1,1),取引履歴!$L:$L,"&lt;"&amp;EDATE(DATE(M$26,1,1),12)))/SUMIFS(取引履歴!$F:$F,取引履歴!$A:$A,"売却",取引履歴!$K:$K,集計データ【売却】!$A33,取引履歴!$L:$L,"&gt;="&amp;DATE(M$26,1,1),取引履歴!$L:$L,"&lt;"&amp;EDATE(DATE(M$26,1,1),12))))</f>
        <v/>
      </c>
      <c r="N34" s="153" t="str">
        <f>IF($A33="-","",IF(ISERROR((SUMIFS(取引履歴!$M:$M,取引履歴!$A:$A,"売却",取引履歴!$K:$K,集計データ【売却】!$A33,取引履歴!$L:$L,"&gt;="&amp;DATE(N$26,1,1),取引履歴!$L:$L,"&lt;"&amp;EDATE(DATE(N$26,1,1),12))-SUMIFS(取引履歴!$F:$F,取引履歴!$A:$A,"売却",取引履歴!$K:$K,集計データ【売却】!$A33,取引履歴!$L:$L,"&gt;="&amp;DATE(N$26,1,1),取引履歴!$L:$L,"&lt;"&amp;EDATE(DATE(N$26,1,1),12)))/SUMIFS(取引履歴!$F:$F,取引履歴!$A:$A,"売却",取引履歴!$K:$K,集計データ【売却】!$A33,取引履歴!$L:$L,"&gt;="&amp;DATE(N$26,1,1),取引履歴!$L:$L,"&lt;"&amp;EDATE(DATE(N$26,1,1),12))),"",(SUMIFS(取引履歴!$M:$M,取引履歴!$A:$A,"売却",取引履歴!$K:$K,集計データ【売却】!$A33,取引履歴!$L:$L,"&gt;="&amp;DATE(N$26,1,1),取引履歴!$L:$L,"&lt;"&amp;EDATE(DATE(N$26,1,1),12))-SUMIFS(取引履歴!$F:$F,取引履歴!$A:$A,"売却",取引履歴!$K:$K,集計データ【売却】!$A33,取引履歴!$L:$L,"&gt;="&amp;DATE(N$26,1,1),取引履歴!$L:$L,"&lt;"&amp;EDATE(DATE(N$26,1,1),12)))/SUMIFS(取引履歴!$F:$F,取引履歴!$A:$A,"売却",取引履歴!$K:$K,集計データ【売却】!$A33,取引履歴!$L:$L,"&gt;="&amp;DATE(N$26,1,1),取引履歴!$L:$L,"&lt;"&amp;EDATE(DATE(N$26,1,1),12))))</f>
        <v/>
      </c>
      <c r="O34" s="153" t="str">
        <f>IF($A33="-","",IF(ISERROR((SUMIFS(取引履歴!$M:$M,取引履歴!$A:$A,"売却",取引履歴!$K:$K,集計データ【売却】!$A33,取引履歴!$L:$L,"&gt;="&amp;DATE(O$26,1,1),取引履歴!$L:$L,"&lt;"&amp;EDATE(DATE(O$26,1,1),12))-SUMIFS(取引履歴!$F:$F,取引履歴!$A:$A,"売却",取引履歴!$K:$K,集計データ【売却】!$A33,取引履歴!$L:$L,"&gt;="&amp;DATE(O$26,1,1),取引履歴!$L:$L,"&lt;"&amp;EDATE(DATE(O$26,1,1),12)))/SUMIFS(取引履歴!$F:$F,取引履歴!$A:$A,"売却",取引履歴!$K:$K,集計データ【売却】!$A33,取引履歴!$L:$L,"&gt;="&amp;DATE(O$26,1,1),取引履歴!$L:$L,"&lt;"&amp;EDATE(DATE(O$26,1,1),12))),"",(SUMIFS(取引履歴!$M:$M,取引履歴!$A:$A,"売却",取引履歴!$K:$K,集計データ【売却】!$A33,取引履歴!$L:$L,"&gt;="&amp;DATE(O$26,1,1),取引履歴!$L:$L,"&lt;"&amp;EDATE(DATE(O$26,1,1),12))-SUMIFS(取引履歴!$F:$F,取引履歴!$A:$A,"売却",取引履歴!$K:$K,集計データ【売却】!$A33,取引履歴!$L:$L,"&gt;="&amp;DATE(O$26,1,1),取引履歴!$L:$L,"&lt;"&amp;EDATE(DATE(O$26,1,1),12)))/SUMIFS(取引履歴!$F:$F,取引履歴!$A:$A,"売却",取引履歴!$K:$K,集計データ【売却】!$A33,取引履歴!$L:$L,"&gt;="&amp;DATE(O$26,1,1),取引履歴!$L:$L,"&lt;"&amp;EDATE(DATE(O$26,1,1),12))))</f>
        <v/>
      </c>
      <c r="P34" s="153" t="str">
        <f>IF($A33="-","",IF(ISERROR((SUMIFS(取引履歴!$M:$M,取引履歴!$A:$A,"売却",取引履歴!$K:$K,集計データ【売却】!$A33,取引履歴!$L:$L,"&gt;="&amp;DATE(P$26,1,1),取引履歴!$L:$L,"&lt;"&amp;EDATE(DATE(P$26,1,1),12))-SUMIFS(取引履歴!$F:$F,取引履歴!$A:$A,"売却",取引履歴!$K:$K,集計データ【売却】!$A33,取引履歴!$L:$L,"&gt;="&amp;DATE(P$26,1,1),取引履歴!$L:$L,"&lt;"&amp;EDATE(DATE(P$26,1,1),12)))/SUMIFS(取引履歴!$F:$F,取引履歴!$A:$A,"売却",取引履歴!$K:$K,集計データ【売却】!$A33,取引履歴!$L:$L,"&gt;="&amp;DATE(P$26,1,1),取引履歴!$L:$L,"&lt;"&amp;EDATE(DATE(P$26,1,1),12))),"",(SUMIFS(取引履歴!$M:$M,取引履歴!$A:$A,"売却",取引履歴!$K:$K,集計データ【売却】!$A33,取引履歴!$L:$L,"&gt;="&amp;DATE(P$26,1,1),取引履歴!$L:$L,"&lt;"&amp;EDATE(DATE(P$26,1,1),12))-SUMIFS(取引履歴!$F:$F,取引履歴!$A:$A,"売却",取引履歴!$K:$K,集計データ【売却】!$A33,取引履歴!$L:$L,"&gt;="&amp;DATE(P$26,1,1),取引履歴!$L:$L,"&lt;"&amp;EDATE(DATE(P$26,1,1),12)))/SUMIFS(取引履歴!$F:$F,取引履歴!$A:$A,"売却",取引履歴!$K:$K,集計データ【売却】!$A33,取引履歴!$L:$L,"&gt;="&amp;DATE(P$26,1,1),取引履歴!$L:$L,"&lt;"&amp;EDATE(DATE(P$26,1,1),12))))</f>
        <v/>
      </c>
      <c r="Q34" s="153" t="str">
        <f>IF($A33="-","",IF(ISERROR((SUMIFS(取引履歴!$M:$M,取引履歴!$A:$A,"売却",取引履歴!$K:$K,集計データ【売却】!$A33,取引履歴!$L:$L,"&gt;="&amp;DATE(Q$26,1,1),取引履歴!$L:$L,"&lt;"&amp;EDATE(DATE(Q$26,1,1),12))-SUMIFS(取引履歴!$F:$F,取引履歴!$A:$A,"売却",取引履歴!$K:$K,集計データ【売却】!$A33,取引履歴!$L:$L,"&gt;="&amp;DATE(Q$26,1,1),取引履歴!$L:$L,"&lt;"&amp;EDATE(DATE(Q$26,1,1),12)))/SUMIFS(取引履歴!$F:$F,取引履歴!$A:$A,"売却",取引履歴!$K:$K,集計データ【売却】!$A33,取引履歴!$L:$L,"&gt;="&amp;DATE(Q$26,1,1),取引履歴!$L:$L,"&lt;"&amp;EDATE(DATE(Q$26,1,1),12))),"",(SUMIFS(取引履歴!$M:$M,取引履歴!$A:$A,"売却",取引履歴!$K:$K,集計データ【売却】!$A33,取引履歴!$L:$L,"&gt;="&amp;DATE(Q$26,1,1),取引履歴!$L:$L,"&lt;"&amp;EDATE(DATE(Q$26,1,1),12))-SUMIFS(取引履歴!$F:$F,取引履歴!$A:$A,"売却",取引履歴!$K:$K,集計データ【売却】!$A33,取引履歴!$L:$L,"&gt;="&amp;DATE(Q$26,1,1),取引履歴!$L:$L,"&lt;"&amp;EDATE(DATE(Q$26,1,1),12)))/SUMIFS(取引履歴!$F:$F,取引履歴!$A:$A,"売却",取引履歴!$K:$K,集計データ【売却】!$A33,取引履歴!$L:$L,"&gt;="&amp;DATE(Q$26,1,1),取引履歴!$L:$L,"&lt;"&amp;EDATE(DATE(Q$26,1,1),12))))</f>
        <v/>
      </c>
      <c r="R34" s="153" t="str">
        <f>IF($A33="-","",IF(ISERROR((SUMIFS(取引履歴!$M:$M,取引履歴!$A:$A,"売却",取引履歴!$K:$K,集計データ【売却】!$A33,取引履歴!$L:$L,"&gt;="&amp;DATE(R$26,1,1),取引履歴!$L:$L,"&lt;"&amp;EDATE(DATE(R$26,1,1),12))-SUMIFS(取引履歴!$F:$F,取引履歴!$A:$A,"売却",取引履歴!$K:$K,集計データ【売却】!$A33,取引履歴!$L:$L,"&gt;="&amp;DATE(R$26,1,1),取引履歴!$L:$L,"&lt;"&amp;EDATE(DATE(R$26,1,1),12)))/SUMIFS(取引履歴!$F:$F,取引履歴!$A:$A,"売却",取引履歴!$K:$K,集計データ【売却】!$A33,取引履歴!$L:$L,"&gt;="&amp;DATE(R$26,1,1),取引履歴!$L:$L,"&lt;"&amp;EDATE(DATE(R$26,1,1),12))),"",(SUMIFS(取引履歴!$M:$M,取引履歴!$A:$A,"売却",取引履歴!$K:$K,集計データ【売却】!$A33,取引履歴!$L:$L,"&gt;="&amp;DATE(R$26,1,1),取引履歴!$L:$L,"&lt;"&amp;EDATE(DATE(R$26,1,1),12))-SUMIFS(取引履歴!$F:$F,取引履歴!$A:$A,"売却",取引履歴!$K:$K,集計データ【売却】!$A33,取引履歴!$L:$L,"&gt;="&amp;DATE(R$26,1,1),取引履歴!$L:$L,"&lt;"&amp;EDATE(DATE(R$26,1,1),12)))/SUMIFS(取引履歴!$F:$F,取引履歴!$A:$A,"売却",取引履歴!$K:$K,集計データ【売却】!$A33,取引履歴!$L:$L,"&gt;="&amp;DATE(R$26,1,1),取引履歴!$L:$L,"&lt;"&amp;EDATE(DATE(R$26,1,1),12))))</f>
        <v/>
      </c>
      <c r="S34" s="153" t="str">
        <f>IF($A33="-","",IF(ISERROR((SUMIFS(取引履歴!$M:$M,取引履歴!$A:$A,"売却",取引履歴!$K:$K,集計データ【売却】!$A33,取引履歴!$L:$L,"&gt;="&amp;DATE(S$26,1,1),取引履歴!$L:$L,"&lt;"&amp;EDATE(DATE(S$26,1,1),12))-SUMIFS(取引履歴!$F:$F,取引履歴!$A:$A,"売却",取引履歴!$K:$K,集計データ【売却】!$A33,取引履歴!$L:$L,"&gt;="&amp;DATE(S$26,1,1),取引履歴!$L:$L,"&lt;"&amp;EDATE(DATE(S$26,1,1),12)))/SUMIFS(取引履歴!$F:$F,取引履歴!$A:$A,"売却",取引履歴!$K:$K,集計データ【売却】!$A33,取引履歴!$L:$L,"&gt;="&amp;DATE(S$26,1,1),取引履歴!$L:$L,"&lt;"&amp;EDATE(DATE(S$26,1,1),12))),"",(SUMIFS(取引履歴!$M:$M,取引履歴!$A:$A,"売却",取引履歴!$K:$K,集計データ【売却】!$A33,取引履歴!$L:$L,"&gt;="&amp;DATE(S$26,1,1),取引履歴!$L:$L,"&lt;"&amp;EDATE(DATE(S$26,1,1),12))-SUMIFS(取引履歴!$F:$F,取引履歴!$A:$A,"売却",取引履歴!$K:$K,集計データ【売却】!$A33,取引履歴!$L:$L,"&gt;="&amp;DATE(S$26,1,1),取引履歴!$L:$L,"&lt;"&amp;EDATE(DATE(S$26,1,1),12)))/SUMIFS(取引履歴!$F:$F,取引履歴!$A:$A,"売却",取引履歴!$K:$K,集計データ【売却】!$A33,取引履歴!$L:$L,"&gt;="&amp;DATE(S$26,1,1),取引履歴!$L:$L,"&lt;"&amp;EDATE(DATE(S$26,1,1),12))))</f>
        <v/>
      </c>
      <c r="T34" s="153" t="str">
        <f>IF($A33="-","",IF(ISERROR((SUMIFS(取引履歴!$M:$M,取引履歴!$A:$A,"売却",取引履歴!$K:$K,集計データ【売却】!$A33,取引履歴!$L:$L,"&gt;="&amp;DATE(T$26,1,1),取引履歴!$L:$L,"&lt;"&amp;EDATE(DATE(T$26,1,1),12))-SUMIFS(取引履歴!$F:$F,取引履歴!$A:$A,"売却",取引履歴!$K:$K,集計データ【売却】!$A33,取引履歴!$L:$L,"&gt;="&amp;DATE(T$26,1,1),取引履歴!$L:$L,"&lt;"&amp;EDATE(DATE(T$26,1,1),12)))/SUMIFS(取引履歴!$F:$F,取引履歴!$A:$A,"売却",取引履歴!$K:$K,集計データ【売却】!$A33,取引履歴!$L:$L,"&gt;="&amp;DATE(T$26,1,1),取引履歴!$L:$L,"&lt;"&amp;EDATE(DATE(T$26,1,1),12))),"",(SUMIFS(取引履歴!$M:$M,取引履歴!$A:$A,"売却",取引履歴!$K:$K,集計データ【売却】!$A33,取引履歴!$L:$L,"&gt;="&amp;DATE(T$26,1,1),取引履歴!$L:$L,"&lt;"&amp;EDATE(DATE(T$26,1,1),12))-SUMIFS(取引履歴!$F:$F,取引履歴!$A:$A,"売却",取引履歴!$K:$K,集計データ【売却】!$A33,取引履歴!$L:$L,"&gt;="&amp;DATE(T$26,1,1),取引履歴!$L:$L,"&lt;"&amp;EDATE(DATE(T$26,1,1),12)))/SUMIFS(取引履歴!$F:$F,取引履歴!$A:$A,"売却",取引履歴!$K:$K,集計データ【売却】!$A33,取引履歴!$L:$L,"&gt;="&amp;DATE(T$26,1,1),取引履歴!$L:$L,"&lt;"&amp;EDATE(DATE(T$26,1,1),12))))</f>
        <v/>
      </c>
      <c r="U34" s="153" t="str">
        <f>IF($A33="-","",IF(ISERROR((SUMIFS(取引履歴!$M:$M,取引履歴!$A:$A,"売却",取引履歴!$K:$K,集計データ【売却】!$A33,取引履歴!$L:$L,"&gt;="&amp;DATE(U$26,1,1),取引履歴!$L:$L,"&lt;"&amp;EDATE(DATE(U$26,1,1),12))-SUMIFS(取引履歴!$F:$F,取引履歴!$A:$A,"売却",取引履歴!$K:$K,集計データ【売却】!$A33,取引履歴!$L:$L,"&gt;="&amp;DATE(U$26,1,1),取引履歴!$L:$L,"&lt;"&amp;EDATE(DATE(U$26,1,1),12)))/SUMIFS(取引履歴!$F:$F,取引履歴!$A:$A,"売却",取引履歴!$K:$K,集計データ【売却】!$A33,取引履歴!$L:$L,"&gt;="&amp;DATE(U$26,1,1),取引履歴!$L:$L,"&lt;"&amp;EDATE(DATE(U$26,1,1),12))),"",(SUMIFS(取引履歴!$M:$M,取引履歴!$A:$A,"売却",取引履歴!$K:$K,集計データ【売却】!$A33,取引履歴!$L:$L,"&gt;="&amp;DATE(U$26,1,1),取引履歴!$L:$L,"&lt;"&amp;EDATE(DATE(U$26,1,1),12))-SUMIFS(取引履歴!$F:$F,取引履歴!$A:$A,"売却",取引履歴!$K:$K,集計データ【売却】!$A33,取引履歴!$L:$L,"&gt;="&amp;DATE(U$26,1,1),取引履歴!$L:$L,"&lt;"&amp;EDATE(DATE(U$26,1,1),12)))/SUMIFS(取引履歴!$F:$F,取引履歴!$A:$A,"売却",取引履歴!$K:$K,集計データ【売却】!$A33,取引履歴!$L:$L,"&gt;="&amp;DATE(U$26,1,1),取引履歴!$L:$L,"&lt;"&amp;EDATE(DATE(U$26,1,1),12))))</f>
        <v/>
      </c>
      <c r="V34" s="153" t="str">
        <f>IF($A33="-","",IF(ISERROR((SUMIFS(取引履歴!$M:$M,取引履歴!$A:$A,"売却",取引履歴!$K:$K,集計データ【売却】!$A33,取引履歴!$L:$L,"&gt;="&amp;DATE(V$26,1,1),取引履歴!$L:$L,"&lt;"&amp;EDATE(DATE(V$26,1,1),12))-SUMIFS(取引履歴!$F:$F,取引履歴!$A:$A,"売却",取引履歴!$K:$K,集計データ【売却】!$A33,取引履歴!$L:$L,"&gt;="&amp;DATE(V$26,1,1),取引履歴!$L:$L,"&lt;"&amp;EDATE(DATE(V$26,1,1),12)))/SUMIFS(取引履歴!$F:$F,取引履歴!$A:$A,"売却",取引履歴!$K:$K,集計データ【売却】!$A33,取引履歴!$L:$L,"&gt;="&amp;DATE(V$26,1,1),取引履歴!$L:$L,"&lt;"&amp;EDATE(DATE(V$26,1,1),12))),"",(SUMIFS(取引履歴!$M:$M,取引履歴!$A:$A,"売却",取引履歴!$K:$K,集計データ【売却】!$A33,取引履歴!$L:$L,"&gt;="&amp;DATE(V$26,1,1),取引履歴!$L:$L,"&lt;"&amp;EDATE(DATE(V$26,1,1),12))-SUMIFS(取引履歴!$F:$F,取引履歴!$A:$A,"売却",取引履歴!$K:$K,集計データ【売却】!$A33,取引履歴!$L:$L,"&gt;="&amp;DATE(V$26,1,1),取引履歴!$L:$L,"&lt;"&amp;EDATE(DATE(V$26,1,1),12)))/SUMIFS(取引履歴!$F:$F,取引履歴!$A:$A,"売却",取引履歴!$K:$K,集計データ【売却】!$A33,取引履歴!$L:$L,"&gt;="&amp;DATE(V$26,1,1),取引履歴!$L:$L,"&lt;"&amp;EDATE(DATE(V$26,1,1),12))))</f>
        <v/>
      </c>
    </row>
    <row r="35" spans="1:22" x14ac:dyDescent="0.4">
      <c r="A35" s="215" t="str">
        <f>初期設定!$B$11</f>
        <v>5人目</v>
      </c>
      <c r="B35" s="95" t="str">
        <f>IF($A35="-","",IF(SUMIFS(取引履歴!$Q:$Q,取引履歴!$K:$K,集計データ【売却】!$A35,取引履歴!$A:$A,"売却",取引履歴!$L:$L,"&gt;="&amp;DATE(B$26,1,1),取引履歴!$L:$L,"&lt;"&amp;EDATE(DATE(B$26,1,1),12))=0,"",SUMIFS(取引履歴!$Q:$Q,取引履歴!$K:$K,集計データ【売却】!$A35,取引履歴!$A:$A,"売却",取引履歴!$L:$L,"&gt;="&amp;DATE(B$26,1,1),取引履歴!$L:$L,"&lt;"&amp;EDATE(DATE(B$26,1,1),12))))</f>
        <v/>
      </c>
      <c r="C35" s="95" t="str">
        <f>IF($A35="-","",IF(SUMIFS(取引履歴!$Q:$Q,取引履歴!$K:$K,集計データ【売却】!$A35,取引履歴!$A:$A,"売却",取引履歴!$L:$L,"&gt;="&amp;DATE(C$26,1,1),取引履歴!$L:$L,"&lt;"&amp;EDATE(DATE(C$26,1,1),12))=0,"",SUMIFS(取引履歴!$Q:$Q,取引履歴!$K:$K,集計データ【売却】!$A35,取引履歴!$A:$A,"売却",取引履歴!$L:$L,"&gt;="&amp;DATE(C$26,1,1),取引履歴!$L:$L,"&lt;"&amp;EDATE(DATE(C$26,1,1),12))))</f>
        <v/>
      </c>
      <c r="D35" s="95" t="str">
        <f>IF($A35="-","",IF(SUMIFS(取引履歴!$Q:$Q,取引履歴!$K:$K,集計データ【売却】!$A35,取引履歴!$A:$A,"売却",取引履歴!$L:$L,"&gt;="&amp;DATE(D$26,1,1),取引履歴!$L:$L,"&lt;"&amp;EDATE(DATE(D$26,1,1),12))=0,"",SUMIFS(取引履歴!$Q:$Q,取引履歴!$K:$K,集計データ【売却】!$A35,取引履歴!$A:$A,"売却",取引履歴!$L:$L,"&gt;="&amp;DATE(D$26,1,1),取引履歴!$L:$L,"&lt;"&amp;EDATE(DATE(D$26,1,1),12))))</f>
        <v/>
      </c>
      <c r="E35" s="95" t="str">
        <f>IF($A35="-","",IF(SUMIFS(取引履歴!$Q:$Q,取引履歴!$K:$K,集計データ【売却】!$A35,取引履歴!$A:$A,"売却",取引履歴!$L:$L,"&gt;="&amp;DATE(E$26,1,1),取引履歴!$L:$L,"&lt;"&amp;EDATE(DATE(E$26,1,1),12))=0,"",SUMIFS(取引履歴!$Q:$Q,取引履歴!$K:$K,集計データ【売却】!$A35,取引履歴!$A:$A,"売却",取引履歴!$L:$L,"&gt;="&amp;DATE(E$26,1,1),取引履歴!$L:$L,"&lt;"&amp;EDATE(DATE(E$26,1,1),12))))</f>
        <v/>
      </c>
      <c r="F35" s="95" t="str">
        <f>IF($A35="-","",IF(SUMIFS(取引履歴!$Q:$Q,取引履歴!$K:$K,集計データ【売却】!$A35,取引履歴!$A:$A,"売却",取引履歴!$L:$L,"&gt;="&amp;DATE(F$26,1,1),取引履歴!$L:$L,"&lt;"&amp;EDATE(DATE(F$26,1,1),12))=0,"",SUMIFS(取引履歴!$Q:$Q,取引履歴!$K:$K,集計データ【売却】!$A35,取引履歴!$A:$A,"売却",取引履歴!$L:$L,"&gt;="&amp;DATE(F$26,1,1),取引履歴!$L:$L,"&lt;"&amp;EDATE(DATE(F$26,1,1),12))))</f>
        <v/>
      </c>
      <c r="G35" s="95" t="str">
        <f>IF($A35="-","",IF(SUMIFS(取引履歴!$Q:$Q,取引履歴!$K:$K,集計データ【売却】!$A35,取引履歴!$A:$A,"売却",取引履歴!$L:$L,"&gt;="&amp;DATE(G$26,1,1),取引履歴!$L:$L,"&lt;"&amp;EDATE(DATE(G$26,1,1),12))=0,"",SUMIFS(取引履歴!$Q:$Q,取引履歴!$K:$K,集計データ【売却】!$A35,取引履歴!$A:$A,"売却",取引履歴!$L:$L,"&gt;="&amp;DATE(G$26,1,1),取引履歴!$L:$L,"&lt;"&amp;EDATE(DATE(G$26,1,1),12))))</f>
        <v/>
      </c>
      <c r="H35" s="95" t="str">
        <f>IF($A35="-","",IF(SUMIFS(取引履歴!$Q:$Q,取引履歴!$K:$K,集計データ【売却】!$A35,取引履歴!$A:$A,"売却",取引履歴!$L:$L,"&gt;="&amp;DATE(H$26,1,1),取引履歴!$L:$L,"&lt;"&amp;EDATE(DATE(H$26,1,1),12))=0,"",SUMIFS(取引履歴!$Q:$Q,取引履歴!$K:$K,集計データ【売却】!$A35,取引履歴!$A:$A,"売却",取引履歴!$L:$L,"&gt;="&amp;DATE(H$26,1,1),取引履歴!$L:$L,"&lt;"&amp;EDATE(DATE(H$26,1,1),12))))</f>
        <v/>
      </c>
      <c r="I35" s="95" t="str">
        <f>IF($A35="-","",IF(SUMIFS(取引履歴!$Q:$Q,取引履歴!$K:$K,集計データ【売却】!$A35,取引履歴!$A:$A,"売却",取引履歴!$L:$L,"&gt;="&amp;DATE(I$26,1,1),取引履歴!$L:$L,"&lt;"&amp;EDATE(DATE(I$26,1,1),12))=0,"",SUMIFS(取引履歴!$Q:$Q,取引履歴!$K:$K,集計データ【売却】!$A35,取引履歴!$A:$A,"売却",取引履歴!$L:$L,"&gt;="&amp;DATE(I$26,1,1),取引履歴!$L:$L,"&lt;"&amp;EDATE(DATE(I$26,1,1),12))))</f>
        <v/>
      </c>
      <c r="J35" s="95" t="str">
        <f>IF($A35="-","",IF(SUMIFS(取引履歴!$Q:$Q,取引履歴!$K:$K,集計データ【売却】!$A35,取引履歴!$A:$A,"売却",取引履歴!$L:$L,"&gt;="&amp;DATE(J$26,1,1),取引履歴!$L:$L,"&lt;"&amp;EDATE(DATE(J$26,1,1),12))=0,"",SUMIFS(取引履歴!$Q:$Q,取引履歴!$K:$K,集計データ【売却】!$A35,取引履歴!$A:$A,"売却",取引履歴!$L:$L,"&gt;="&amp;DATE(J$26,1,1),取引履歴!$L:$L,"&lt;"&amp;EDATE(DATE(J$26,1,1),12))))</f>
        <v/>
      </c>
      <c r="K35" s="95" t="str">
        <f>IF($A35="-","",IF(SUMIFS(取引履歴!$Q:$Q,取引履歴!$K:$K,集計データ【売却】!$A35,取引履歴!$A:$A,"売却",取引履歴!$L:$L,"&gt;="&amp;DATE(K$26,1,1),取引履歴!$L:$L,"&lt;"&amp;EDATE(DATE(K$26,1,1),12))=0,"",SUMIFS(取引履歴!$Q:$Q,取引履歴!$K:$K,集計データ【売却】!$A35,取引履歴!$A:$A,"売却",取引履歴!$L:$L,"&gt;="&amp;DATE(K$26,1,1),取引履歴!$L:$L,"&lt;"&amp;EDATE(DATE(K$26,1,1),12))))</f>
        <v/>
      </c>
      <c r="L35" s="95" t="str">
        <f>IF($A35="-","",IF(SUMIFS(取引履歴!$Q:$Q,取引履歴!$K:$K,集計データ【売却】!$A35,取引履歴!$A:$A,"売却",取引履歴!$L:$L,"&gt;="&amp;DATE(L$26,1,1),取引履歴!$L:$L,"&lt;"&amp;EDATE(DATE(L$26,1,1),12))=0,"",SUMIFS(取引履歴!$Q:$Q,取引履歴!$K:$K,集計データ【売却】!$A35,取引履歴!$A:$A,"売却",取引履歴!$L:$L,"&gt;="&amp;DATE(L$26,1,1),取引履歴!$L:$L,"&lt;"&amp;EDATE(DATE(L$26,1,1),12))))</f>
        <v/>
      </c>
      <c r="M35" s="95" t="str">
        <f>IF($A35="-","",IF(SUMIFS(取引履歴!$Q:$Q,取引履歴!$K:$K,集計データ【売却】!$A35,取引履歴!$A:$A,"売却",取引履歴!$L:$L,"&gt;="&amp;DATE(M$26,1,1),取引履歴!$L:$L,"&lt;"&amp;EDATE(DATE(M$26,1,1),12))=0,"",SUMIFS(取引履歴!$Q:$Q,取引履歴!$K:$K,集計データ【売却】!$A35,取引履歴!$A:$A,"売却",取引履歴!$L:$L,"&gt;="&amp;DATE(M$26,1,1),取引履歴!$L:$L,"&lt;"&amp;EDATE(DATE(M$26,1,1),12))))</f>
        <v/>
      </c>
      <c r="N35" s="95" t="str">
        <f>IF($A35="-","",IF(SUMIFS(取引履歴!$Q:$Q,取引履歴!$K:$K,集計データ【売却】!$A35,取引履歴!$A:$A,"売却",取引履歴!$L:$L,"&gt;="&amp;DATE(N$26,1,1),取引履歴!$L:$L,"&lt;"&amp;EDATE(DATE(N$26,1,1),12))=0,"",SUMIFS(取引履歴!$Q:$Q,取引履歴!$K:$K,集計データ【売却】!$A35,取引履歴!$A:$A,"売却",取引履歴!$L:$L,"&gt;="&amp;DATE(N$26,1,1),取引履歴!$L:$L,"&lt;"&amp;EDATE(DATE(N$26,1,1),12))))</f>
        <v/>
      </c>
      <c r="O35" s="95" t="str">
        <f>IF($A35="-","",IF(SUMIFS(取引履歴!$Q:$Q,取引履歴!$K:$K,集計データ【売却】!$A35,取引履歴!$A:$A,"売却",取引履歴!$L:$L,"&gt;="&amp;DATE(O$26,1,1),取引履歴!$L:$L,"&lt;"&amp;EDATE(DATE(O$26,1,1),12))=0,"",SUMIFS(取引履歴!$Q:$Q,取引履歴!$K:$K,集計データ【売却】!$A35,取引履歴!$A:$A,"売却",取引履歴!$L:$L,"&gt;="&amp;DATE(O$26,1,1),取引履歴!$L:$L,"&lt;"&amp;EDATE(DATE(O$26,1,1),12))))</f>
        <v/>
      </c>
      <c r="P35" s="95" t="str">
        <f>IF($A35="-","",IF(SUMIFS(取引履歴!$Q:$Q,取引履歴!$K:$K,集計データ【売却】!$A35,取引履歴!$A:$A,"売却",取引履歴!$L:$L,"&gt;="&amp;DATE(P$26,1,1),取引履歴!$L:$L,"&lt;"&amp;EDATE(DATE(P$26,1,1),12))=0,"",SUMIFS(取引履歴!$Q:$Q,取引履歴!$K:$K,集計データ【売却】!$A35,取引履歴!$A:$A,"売却",取引履歴!$L:$L,"&gt;="&amp;DATE(P$26,1,1),取引履歴!$L:$L,"&lt;"&amp;EDATE(DATE(P$26,1,1),12))))</f>
        <v/>
      </c>
      <c r="Q35" s="95" t="str">
        <f>IF($A35="-","",IF(SUMIFS(取引履歴!$Q:$Q,取引履歴!$K:$K,集計データ【売却】!$A35,取引履歴!$A:$A,"売却",取引履歴!$L:$L,"&gt;="&amp;DATE(Q$26,1,1),取引履歴!$L:$L,"&lt;"&amp;EDATE(DATE(Q$26,1,1),12))=0,"",SUMIFS(取引履歴!$Q:$Q,取引履歴!$K:$K,集計データ【売却】!$A35,取引履歴!$A:$A,"売却",取引履歴!$L:$L,"&gt;="&amp;DATE(Q$26,1,1),取引履歴!$L:$L,"&lt;"&amp;EDATE(DATE(Q$26,1,1),12))))</f>
        <v/>
      </c>
      <c r="R35" s="95" t="str">
        <f>IF($A35="-","",IF(SUMIFS(取引履歴!$Q:$Q,取引履歴!$K:$K,集計データ【売却】!$A35,取引履歴!$A:$A,"売却",取引履歴!$L:$L,"&gt;="&amp;DATE(R$26,1,1),取引履歴!$L:$L,"&lt;"&amp;EDATE(DATE(R$26,1,1),12))=0,"",SUMIFS(取引履歴!$Q:$Q,取引履歴!$K:$K,集計データ【売却】!$A35,取引履歴!$A:$A,"売却",取引履歴!$L:$L,"&gt;="&amp;DATE(R$26,1,1),取引履歴!$L:$L,"&lt;"&amp;EDATE(DATE(R$26,1,1),12))))</f>
        <v/>
      </c>
      <c r="S35" s="95" t="str">
        <f>IF($A35="-","",IF(SUMIFS(取引履歴!$Q:$Q,取引履歴!$K:$K,集計データ【売却】!$A35,取引履歴!$A:$A,"売却",取引履歴!$L:$L,"&gt;="&amp;DATE(S$26,1,1),取引履歴!$L:$L,"&lt;"&amp;EDATE(DATE(S$26,1,1),12))=0,"",SUMIFS(取引履歴!$Q:$Q,取引履歴!$K:$K,集計データ【売却】!$A35,取引履歴!$A:$A,"売却",取引履歴!$L:$L,"&gt;="&amp;DATE(S$26,1,1),取引履歴!$L:$L,"&lt;"&amp;EDATE(DATE(S$26,1,1),12))))</f>
        <v/>
      </c>
      <c r="T35" s="95" t="str">
        <f>IF($A35="-","",IF(SUMIFS(取引履歴!$Q:$Q,取引履歴!$K:$K,集計データ【売却】!$A35,取引履歴!$A:$A,"売却",取引履歴!$L:$L,"&gt;="&amp;DATE(T$26,1,1),取引履歴!$L:$L,"&lt;"&amp;EDATE(DATE(T$26,1,1),12))=0,"",SUMIFS(取引履歴!$Q:$Q,取引履歴!$K:$K,集計データ【売却】!$A35,取引履歴!$A:$A,"売却",取引履歴!$L:$L,"&gt;="&amp;DATE(T$26,1,1),取引履歴!$L:$L,"&lt;"&amp;EDATE(DATE(T$26,1,1),12))))</f>
        <v/>
      </c>
      <c r="U35" s="95" t="str">
        <f>IF($A35="-","",IF(SUMIFS(取引履歴!$Q:$Q,取引履歴!$K:$K,集計データ【売却】!$A35,取引履歴!$A:$A,"売却",取引履歴!$L:$L,"&gt;="&amp;DATE(U$26,1,1),取引履歴!$L:$L,"&lt;"&amp;EDATE(DATE(U$26,1,1),12))=0,"",SUMIFS(取引履歴!$Q:$Q,取引履歴!$K:$K,集計データ【売却】!$A35,取引履歴!$A:$A,"売却",取引履歴!$L:$L,"&gt;="&amp;DATE(U$26,1,1),取引履歴!$L:$L,"&lt;"&amp;EDATE(DATE(U$26,1,1),12))))</f>
        <v/>
      </c>
      <c r="V35" s="95" t="str">
        <f>IF($A35="-","",IF(SUMIFS(取引履歴!$Q:$Q,取引履歴!$K:$K,集計データ【売却】!$A35,取引履歴!$A:$A,"売却",取引履歴!$L:$L,"&gt;="&amp;DATE(V$26,1,1),取引履歴!$L:$L,"&lt;"&amp;EDATE(DATE(V$26,1,1),12))=0,"",SUMIFS(取引履歴!$Q:$Q,取引履歴!$K:$K,集計データ【売却】!$A35,取引履歴!$A:$A,"売却",取引履歴!$L:$L,"&gt;="&amp;DATE(V$26,1,1),取引履歴!$L:$L,"&lt;"&amp;EDATE(DATE(V$26,1,1),12))))</f>
        <v/>
      </c>
    </row>
    <row r="36" spans="1:22" x14ac:dyDescent="0.4">
      <c r="A36" s="216"/>
      <c r="B36" s="153" t="str">
        <f>IF($A35="-","",IF(ISERROR((SUMIFS(取引履歴!$M:$M,取引履歴!$A:$A,"売却",取引履歴!$K:$K,集計データ【売却】!$A35,取引履歴!$L:$L,"&gt;="&amp;DATE(B$26,1,1),取引履歴!$L:$L,"&lt;"&amp;EDATE(DATE(B$26,1,1),12))-SUMIFS(取引履歴!$F:$F,取引履歴!$A:$A,"売却",取引履歴!$K:$K,集計データ【売却】!$A35,取引履歴!$L:$L,"&gt;="&amp;DATE(B$26,1,1),取引履歴!$L:$L,"&lt;"&amp;EDATE(DATE(B$26,1,1),12)))/SUMIFS(取引履歴!$F:$F,取引履歴!$A:$A,"売却",取引履歴!$K:$K,集計データ【売却】!$A35,取引履歴!$L:$L,"&gt;="&amp;DATE(B$26,1,1),取引履歴!$L:$L,"&lt;"&amp;EDATE(DATE(B$26,1,1),12))),"",(SUMIFS(取引履歴!$M:$M,取引履歴!$A:$A,"売却",取引履歴!$K:$K,集計データ【売却】!$A35,取引履歴!$L:$L,"&gt;="&amp;DATE(B$26,1,1),取引履歴!$L:$L,"&lt;"&amp;EDATE(DATE(B$26,1,1),12))-SUMIFS(取引履歴!$F:$F,取引履歴!$A:$A,"売却",取引履歴!$K:$K,集計データ【売却】!$A35,取引履歴!$L:$L,"&gt;="&amp;DATE(B$26,1,1),取引履歴!$L:$L,"&lt;"&amp;EDATE(DATE(B$26,1,1),12)))/SUMIFS(取引履歴!$F:$F,取引履歴!$A:$A,"売却",取引履歴!$K:$K,集計データ【売却】!$A35,取引履歴!$L:$L,"&gt;="&amp;DATE(B$26,1,1),取引履歴!$L:$L,"&lt;"&amp;EDATE(DATE(B$26,1,1),12))))</f>
        <v/>
      </c>
      <c r="C36" s="153" t="str">
        <f>IF($A35="-","",IF(ISERROR((SUMIFS(取引履歴!$M:$M,取引履歴!$A:$A,"売却",取引履歴!$K:$K,集計データ【売却】!$A35,取引履歴!$L:$L,"&gt;="&amp;DATE(C$26,1,1),取引履歴!$L:$L,"&lt;"&amp;EDATE(DATE(C$26,1,1),12))-SUMIFS(取引履歴!$F:$F,取引履歴!$A:$A,"売却",取引履歴!$K:$K,集計データ【売却】!$A35,取引履歴!$L:$L,"&gt;="&amp;DATE(C$26,1,1),取引履歴!$L:$L,"&lt;"&amp;EDATE(DATE(C$26,1,1),12)))/SUMIFS(取引履歴!$F:$F,取引履歴!$A:$A,"売却",取引履歴!$K:$K,集計データ【売却】!$A35,取引履歴!$L:$L,"&gt;="&amp;DATE(C$26,1,1),取引履歴!$L:$L,"&lt;"&amp;EDATE(DATE(C$26,1,1),12))),"",(SUMIFS(取引履歴!$M:$M,取引履歴!$A:$A,"売却",取引履歴!$K:$K,集計データ【売却】!$A35,取引履歴!$L:$L,"&gt;="&amp;DATE(C$26,1,1),取引履歴!$L:$L,"&lt;"&amp;EDATE(DATE(C$26,1,1),12))-SUMIFS(取引履歴!$F:$F,取引履歴!$A:$A,"売却",取引履歴!$K:$K,集計データ【売却】!$A35,取引履歴!$L:$L,"&gt;="&amp;DATE(C$26,1,1),取引履歴!$L:$L,"&lt;"&amp;EDATE(DATE(C$26,1,1),12)))/SUMIFS(取引履歴!$F:$F,取引履歴!$A:$A,"売却",取引履歴!$K:$K,集計データ【売却】!$A35,取引履歴!$L:$L,"&gt;="&amp;DATE(C$26,1,1),取引履歴!$L:$L,"&lt;"&amp;EDATE(DATE(C$26,1,1),12))))</f>
        <v/>
      </c>
      <c r="D36" s="153" t="str">
        <f>IF($A35="-","",IF(ISERROR((SUMIFS(取引履歴!$M:$M,取引履歴!$A:$A,"売却",取引履歴!$K:$K,集計データ【売却】!$A35,取引履歴!$L:$L,"&gt;="&amp;DATE(D$26,1,1),取引履歴!$L:$L,"&lt;"&amp;EDATE(DATE(D$26,1,1),12))-SUMIFS(取引履歴!$F:$F,取引履歴!$A:$A,"売却",取引履歴!$K:$K,集計データ【売却】!$A35,取引履歴!$L:$L,"&gt;="&amp;DATE(D$26,1,1),取引履歴!$L:$L,"&lt;"&amp;EDATE(DATE(D$26,1,1),12)))/SUMIFS(取引履歴!$F:$F,取引履歴!$A:$A,"売却",取引履歴!$K:$K,集計データ【売却】!$A35,取引履歴!$L:$L,"&gt;="&amp;DATE(D$26,1,1),取引履歴!$L:$L,"&lt;"&amp;EDATE(DATE(D$26,1,1),12))),"",(SUMIFS(取引履歴!$M:$M,取引履歴!$A:$A,"売却",取引履歴!$K:$K,集計データ【売却】!$A35,取引履歴!$L:$L,"&gt;="&amp;DATE(D$26,1,1),取引履歴!$L:$L,"&lt;"&amp;EDATE(DATE(D$26,1,1),12))-SUMIFS(取引履歴!$F:$F,取引履歴!$A:$A,"売却",取引履歴!$K:$K,集計データ【売却】!$A35,取引履歴!$L:$L,"&gt;="&amp;DATE(D$26,1,1),取引履歴!$L:$L,"&lt;"&amp;EDATE(DATE(D$26,1,1),12)))/SUMIFS(取引履歴!$F:$F,取引履歴!$A:$A,"売却",取引履歴!$K:$K,集計データ【売却】!$A35,取引履歴!$L:$L,"&gt;="&amp;DATE(D$26,1,1),取引履歴!$L:$L,"&lt;"&amp;EDATE(DATE(D$26,1,1),12))))</f>
        <v/>
      </c>
      <c r="E36" s="153" t="str">
        <f>IF($A35="-","",IF(ISERROR((SUMIFS(取引履歴!$M:$M,取引履歴!$A:$A,"売却",取引履歴!$K:$K,集計データ【売却】!$A35,取引履歴!$L:$L,"&gt;="&amp;DATE(E$26,1,1),取引履歴!$L:$L,"&lt;"&amp;EDATE(DATE(E$26,1,1),12))-SUMIFS(取引履歴!$F:$F,取引履歴!$A:$A,"売却",取引履歴!$K:$K,集計データ【売却】!$A35,取引履歴!$L:$L,"&gt;="&amp;DATE(E$26,1,1),取引履歴!$L:$L,"&lt;"&amp;EDATE(DATE(E$26,1,1),12)))/SUMIFS(取引履歴!$F:$F,取引履歴!$A:$A,"売却",取引履歴!$K:$K,集計データ【売却】!$A35,取引履歴!$L:$L,"&gt;="&amp;DATE(E$26,1,1),取引履歴!$L:$L,"&lt;"&amp;EDATE(DATE(E$26,1,1),12))),"",(SUMIFS(取引履歴!$M:$M,取引履歴!$A:$A,"売却",取引履歴!$K:$K,集計データ【売却】!$A35,取引履歴!$L:$L,"&gt;="&amp;DATE(E$26,1,1),取引履歴!$L:$L,"&lt;"&amp;EDATE(DATE(E$26,1,1),12))-SUMIFS(取引履歴!$F:$F,取引履歴!$A:$A,"売却",取引履歴!$K:$K,集計データ【売却】!$A35,取引履歴!$L:$L,"&gt;="&amp;DATE(E$26,1,1),取引履歴!$L:$L,"&lt;"&amp;EDATE(DATE(E$26,1,1),12)))/SUMIFS(取引履歴!$F:$F,取引履歴!$A:$A,"売却",取引履歴!$K:$K,集計データ【売却】!$A35,取引履歴!$L:$L,"&gt;="&amp;DATE(E$26,1,1),取引履歴!$L:$L,"&lt;"&amp;EDATE(DATE(E$26,1,1),12))))</f>
        <v/>
      </c>
      <c r="F36" s="153" t="str">
        <f>IF($A35="-","",IF(ISERROR((SUMIFS(取引履歴!$M:$M,取引履歴!$A:$A,"売却",取引履歴!$K:$K,集計データ【売却】!$A35,取引履歴!$L:$L,"&gt;="&amp;DATE(F$26,1,1),取引履歴!$L:$L,"&lt;"&amp;EDATE(DATE(F$26,1,1),12))-SUMIFS(取引履歴!$F:$F,取引履歴!$A:$A,"売却",取引履歴!$K:$K,集計データ【売却】!$A35,取引履歴!$L:$L,"&gt;="&amp;DATE(F$26,1,1),取引履歴!$L:$L,"&lt;"&amp;EDATE(DATE(F$26,1,1),12)))/SUMIFS(取引履歴!$F:$F,取引履歴!$A:$A,"売却",取引履歴!$K:$K,集計データ【売却】!$A35,取引履歴!$L:$L,"&gt;="&amp;DATE(F$26,1,1),取引履歴!$L:$L,"&lt;"&amp;EDATE(DATE(F$26,1,1),12))),"",(SUMIFS(取引履歴!$M:$M,取引履歴!$A:$A,"売却",取引履歴!$K:$K,集計データ【売却】!$A35,取引履歴!$L:$L,"&gt;="&amp;DATE(F$26,1,1),取引履歴!$L:$L,"&lt;"&amp;EDATE(DATE(F$26,1,1),12))-SUMIFS(取引履歴!$F:$F,取引履歴!$A:$A,"売却",取引履歴!$K:$K,集計データ【売却】!$A35,取引履歴!$L:$L,"&gt;="&amp;DATE(F$26,1,1),取引履歴!$L:$L,"&lt;"&amp;EDATE(DATE(F$26,1,1),12)))/SUMIFS(取引履歴!$F:$F,取引履歴!$A:$A,"売却",取引履歴!$K:$K,集計データ【売却】!$A35,取引履歴!$L:$L,"&gt;="&amp;DATE(F$26,1,1),取引履歴!$L:$L,"&lt;"&amp;EDATE(DATE(F$26,1,1),12))))</f>
        <v/>
      </c>
      <c r="G36" s="153" t="str">
        <f>IF($A35="-","",IF(ISERROR((SUMIFS(取引履歴!$M:$M,取引履歴!$A:$A,"売却",取引履歴!$K:$K,集計データ【売却】!$A35,取引履歴!$L:$L,"&gt;="&amp;DATE(G$26,1,1),取引履歴!$L:$L,"&lt;"&amp;EDATE(DATE(G$26,1,1),12))-SUMIFS(取引履歴!$F:$F,取引履歴!$A:$A,"売却",取引履歴!$K:$K,集計データ【売却】!$A35,取引履歴!$L:$L,"&gt;="&amp;DATE(G$26,1,1),取引履歴!$L:$L,"&lt;"&amp;EDATE(DATE(G$26,1,1),12)))/SUMIFS(取引履歴!$F:$F,取引履歴!$A:$A,"売却",取引履歴!$K:$K,集計データ【売却】!$A35,取引履歴!$L:$L,"&gt;="&amp;DATE(G$26,1,1),取引履歴!$L:$L,"&lt;"&amp;EDATE(DATE(G$26,1,1),12))),"",(SUMIFS(取引履歴!$M:$M,取引履歴!$A:$A,"売却",取引履歴!$K:$K,集計データ【売却】!$A35,取引履歴!$L:$L,"&gt;="&amp;DATE(G$26,1,1),取引履歴!$L:$L,"&lt;"&amp;EDATE(DATE(G$26,1,1),12))-SUMIFS(取引履歴!$F:$F,取引履歴!$A:$A,"売却",取引履歴!$K:$K,集計データ【売却】!$A35,取引履歴!$L:$L,"&gt;="&amp;DATE(G$26,1,1),取引履歴!$L:$L,"&lt;"&amp;EDATE(DATE(G$26,1,1),12)))/SUMIFS(取引履歴!$F:$F,取引履歴!$A:$A,"売却",取引履歴!$K:$K,集計データ【売却】!$A35,取引履歴!$L:$L,"&gt;="&amp;DATE(G$26,1,1),取引履歴!$L:$L,"&lt;"&amp;EDATE(DATE(G$26,1,1),12))))</f>
        <v/>
      </c>
      <c r="H36" s="153" t="str">
        <f>IF($A35="-","",IF(ISERROR((SUMIFS(取引履歴!$M:$M,取引履歴!$A:$A,"売却",取引履歴!$K:$K,集計データ【売却】!$A35,取引履歴!$L:$L,"&gt;="&amp;DATE(H$26,1,1),取引履歴!$L:$L,"&lt;"&amp;EDATE(DATE(H$26,1,1),12))-SUMIFS(取引履歴!$F:$F,取引履歴!$A:$A,"売却",取引履歴!$K:$K,集計データ【売却】!$A35,取引履歴!$L:$L,"&gt;="&amp;DATE(H$26,1,1),取引履歴!$L:$L,"&lt;"&amp;EDATE(DATE(H$26,1,1),12)))/SUMIFS(取引履歴!$F:$F,取引履歴!$A:$A,"売却",取引履歴!$K:$K,集計データ【売却】!$A35,取引履歴!$L:$L,"&gt;="&amp;DATE(H$26,1,1),取引履歴!$L:$L,"&lt;"&amp;EDATE(DATE(H$26,1,1),12))),"",(SUMIFS(取引履歴!$M:$M,取引履歴!$A:$A,"売却",取引履歴!$K:$K,集計データ【売却】!$A35,取引履歴!$L:$L,"&gt;="&amp;DATE(H$26,1,1),取引履歴!$L:$L,"&lt;"&amp;EDATE(DATE(H$26,1,1),12))-SUMIFS(取引履歴!$F:$F,取引履歴!$A:$A,"売却",取引履歴!$K:$K,集計データ【売却】!$A35,取引履歴!$L:$L,"&gt;="&amp;DATE(H$26,1,1),取引履歴!$L:$L,"&lt;"&amp;EDATE(DATE(H$26,1,1),12)))/SUMIFS(取引履歴!$F:$F,取引履歴!$A:$A,"売却",取引履歴!$K:$K,集計データ【売却】!$A35,取引履歴!$L:$L,"&gt;="&amp;DATE(H$26,1,1),取引履歴!$L:$L,"&lt;"&amp;EDATE(DATE(H$26,1,1),12))))</f>
        <v/>
      </c>
      <c r="I36" s="153" t="str">
        <f>IF($A35="-","",IF(ISERROR((SUMIFS(取引履歴!$M:$M,取引履歴!$A:$A,"売却",取引履歴!$K:$K,集計データ【売却】!$A35,取引履歴!$L:$L,"&gt;="&amp;DATE(I$26,1,1),取引履歴!$L:$L,"&lt;"&amp;EDATE(DATE(I$26,1,1),12))-SUMIFS(取引履歴!$F:$F,取引履歴!$A:$A,"売却",取引履歴!$K:$K,集計データ【売却】!$A35,取引履歴!$L:$L,"&gt;="&amp;DATE(I$26,1,1),取引履歴!$L:$L,"&lt;"&amp;EDATE(DATE(I$26,1,1),12)))/SUMIFS(取引履歴!$F:$F,取引履歴!$A:$A,"売却",取引履歴!$K:$K,集計データ【売却】!$A35,取引履歴!$L:$L,"&gt;="&amp;DATE(I$26,1,1),取引履歴!$L:$L,"&lt;"&amp;EDATE(DATE(I$26,1,1),12))),"",(SUMIFS(取引履歴!$M:$M,取引履歴!$A:$A,"売却",取引履歴!$K:$K,集計データ【売却】!$A35,取引履歴!$L:$L,"&gt;="&amp;DATE(I$26,1,1),取引履歴!$L:$L,"&lt;"&amp;EDATE(DATE(I$26,1,1),12))-SUMIFS(取引履歴!$F:$F,取引履歴!$A:$A,"売却",取引履歴!$K:$K,集計データ【売却】!$A35,取引履歴!$L:$L,"&gt;="&amp;DATE(I$26,1,1),取引履歴!$L:$L,"&lt;"&amp;EDATE(DATE(I$26,1,1),12)))/SUMIFS(取引履歴!$F:$F,取引履歴!$A:$A,"売却",取引履歴!$K:$K,集計データ【売却】!$A35,取引履歴!$L:$L,"&gt;="&amp;DATE(I$26,1,1),取引履歴!$L:$L,"&lt;"&amp;EDATE(DATE(I$26,1,1),12))))</f>
        <v/>
      </c>
      <c r="J36" s="153" t="str">
        <f>IF($A35="-","",IF(ISERROR((SUMIFS(取引履歴!$M:$M,取引履歴!$A:$A,"売却",取引履歴!$K:$K,集計データ【売却】!$A35,取引履歴!$L:$L,"&gt;="&amp;DATE(J$26,1,1),取引履歴!$L:$L,"&lt;"&amp;EDATE(DATE(J$26,1,1),12))-SUMIFS(取引履歴!$F:$F,取引履歴!$A:$A,"売却",取引履歴!$K:$K,集計データ【売却】!$A35,取引履歴!$L:$L,"&gt;="&amp;DATE(J$26,1,1),取引履歴!$L:$L,"&lt;"&amp;EDATE(DATE(J$26,1,1),12)))/SUMIFS(取引履歴!$F:$F,取引履歴!$A:$A,"売却",取引履歴!$K:$K,集計データ【売却】!$A35,取引履歴!$L:$L,"&gt;="&amp;DATE(J$26,1,1),取引履歴!$L:$L,"&lt;"&amp;EDATE(DATE(J$26,1,1),12))),"",(SUMIFS(取引履歴!$M:$M,取引履歴!$A:$A,"売却",取引履歴!$K:$K,集計データ【売却】!$A35,取引履歴!$L:$L,"&gt;="&amp;DATE(J$26,1,1),取引履歴!$L:$L,"&lt;"&amp;EDATE(DATE(J$26,1,1),12))-SUMIFS(取引履歴!$F:$F,取引履歴!$A:$A,"売却",取引履歴!$K:$K,集計データ【売却】!$A35,取引履歴!$L:$L,"&gt;="&amp;DATE(J$26,1,1),取引履歴!$L:$L,"&lt;"&amp;EDATE(DATE(J$26,1,1),12)))/SUMIFS(取引履歴!$F:$F,取引履歴!$A:$A,"売却",取引履歴!$K:$K,集計データ【売却】!$A35,取引履歴!$L:$L,"&gt;="&amp;DATE(J$26,1,1),取引履歴!$L:$L,"&lt;"&amp;EDATE(DATE(J$26,1,1),12))))</f>
        <v/>
      </c>
      <c r="K36" s="153" t="str">
        <f>IF($A35="-","",IF(ISERROR((SUMIFS(取引履歴!$M:$M,取引履歴!$A:$A,"売却",取引履歴!$K:$K,集計データ【売却】!$A35,取引履歴!$L:$L,"&gt;="&amp;DATE(K$26,1,1),取引履歴!$L:$L,"&lt;"&amp;EDATE(DATE(K$26,1,1),12))-SUMIFS(取引履歴!$F:$F,取引履歴!$A:$A,"売却",取引履歴!$K:$K,集計データ【売却】!$A35,取引履歴!$L:$L,"&gt;="&amp;DATE(K$26,1,1),取引履歴!$L:$L,"&lt;"&amp;EDATE(DATE(K$26,1,1),12)))/SUMIFS(取引履歴!$F:$F,取引履歴!$A:$A,"売却",取引履歴!$K:$K,集計データ【売却】!$A35,取引履歴!$L:$L,"&gt;="&amp;DATE(K$26,1,1),取引履歴!$L:$L,"&lt;"&amp;EDATE(DATE(K$26,1,1),12))),"",(SUMIFS(取引履歴!$M:$M,取引履歴!$A:$A,"売却",取引履歴!$K:$K,集計データ【売却】!$A35,取引履歴!$L:$L,"&gt;="&amp;DATE(K$26,1,1),取引履歴!$L:$L,"&lt;"&amp;EDATE(DATE(K$26,1,1),12))-SUMIFS(取引履歴!$F:$F,取引履歴!$A:$A,"売却",取引履歴!$K:$K,集計データ【売却】!$A35,取引履歴!$L:$L,"&gt;="&amp;DATE(K$26,1,1),取引履歴!$L:$L,"&lt;"&amp;EDATE(DATE(K$26,1,1),12)))/SUMIFS(取引履歴!$F:$F,取引履歴!$A:$A,"売却",取引履歴!$K:$K,集計データ【売却】!$A35,取引履歴!$L:$L,"&gt;="&amp;DATE(K$26,1,1),取引履歴!$L:$L,"&lt;"&amp;EDATE(DATE(K$26,1,1),12))))</f>
        <v/>
      </c>
      <c r="L36" s="153" t="str">
        <f>IF($A35="-","",IF(ISERROR((SUMIFS(取引履歴!$M:$M,取引履歴!$A:$A,"売却",取引履歴!$K:$K,集計データ【売却】!$A35,取引履歴!$L:$L,"&gt;="&amp;DATE(L$26,1,1),取引履歴!$L:$L,"&lt;"&amp;EDATE(DATE(L$26,1,1),12))-SUMIFS(取引履歴!$F:$F,取引履歴!$A:$A,"売却",取引履歴!$K:$K,集計データ【売却】!$A35,取引履歴!$L:$L,"&gt;="&amp;DATE(L$26,1,1),取引履歴!$L:$L,"&lt;"&amp;EDATE(DATE(L$26,1,1),12)))/SUMIFS(取引履歴!$F:$F,取引履歴!$A:$A,"売却",取引履歴!$K:$K,集計データ【売却】!$A35,取引履歴!$L:$L,"&gt;="&amp;DATE(L$26,1,1),取引履歴!$L:$L,"&lt;"&amp;EDATE(DATE(L$26,1,1),12))),"",(SUMIFS(取引履歴!$M:$M,取引履歴!$A:$A,"売却",取引履歴!$K:$K,集計データ【売却】!$A35,取引履歴!$L:$L,"&gt;="&amp;DATE(L$26,1,1),取引履歴!$L:$L,"&lt;"&amp;EDATE(DATE(L$26,1,1),12))-SUMIFS(取引履歴!$F:$F,取引履歴!$A:$A,"売却",取引履歴!$K:$K,集計データ【売却】!$A35,取引履歴!$L:$L,"&gt;="&amp;DATE(L$26,1,1),取引履歴!$L:$L,"&lt;"&amp;EDATE(DATE(L$26,1,1),12)))/SUMIFS(取引履歴!$F:$F,取引履歴!$A:$A,"売却",取引履歴!$K:$K,集計データ【売却】!$A35,取引履歴!$L:$L,"&gt;="&amp;DATE(L$26,1,1),取引履歴!$L:$L,"&lt;"&amp;EDATE(DATE(L$26,1,1),12))))</f>
        <v/>
      </c>
      <c r="M36" s="153" t="str">
        <f>IF($A35="-","",IF(ISERROR((SUMIFS(取引履歴!$M:$M,取引履歴!$A:$A,"売却",取引履歴!$K:$K,集計データ【売却】!$A35,取引履歴!$L:$L,"&gt;="&amp;DATE(M$26,1,1),取引履歴!$L:$L,"&lt;"&amp;EDATE(DATE(M$26,1,1),12))-SUMIFS(取引履歴!$F:$F,取引履歴!$A:$A,"売却",取引履歴!$K:$K,集計データ【売却】!$A35,取引履歴!$L:$L,"&gt;="&amp;DATE(M$26,1,1),取引履歴!$L:$L,"&lt;"&amp;EDATE(DATE(M$26,1,1),12)))/SUMIFS(取引履歴!$F:$F,取引履歴!$A:$A,"売却",取引履歴!$K:$K,集計データ【売却】!$A35,取引履歴!$L:$L,"&gt;="&amp;DATE(M$26,1,1),取引履歴!$L:$L,"&lt;"&amp;EDATE(DATE(M$26,1,1),12))),"",(SUMIFS(取引履歴!$M:$M,取引履歴!$A:$A,"売却",取引履歴!$K:$K,集計データ【売却】!$A35,取引履歴!$L:$L,"&gt;="&amp;DATE(M$26,1,1),取引履歴!$L:$L,"&lt;"&amp;EDATE(DATE(M$26,1,1),12))-SUMIFS(取引履歴!$F:$F,取引履歴!$A:$A,"売却",取引履歴!$K:$K,集計データ【売却】!$A35,取引履歴!$L:$L,"&gt;="&amp;DATE(M$26,1,1),取引履歴!$L:$L,"&lt;"&amp;EDATE(DATE(M$26,1,1),12)))/SUMIFS(取引履歴!$F:$F,取引履歴!$A:$A,"売却",取引履歴!$K:$K,集計データ【売却】!$A35,取引履歴!$L:$L,"&gt;="&amp;DATE(M$26,1,1),取引履歴!$L:$L,"&lt;"&amp;EDATE(DATE(M$26,1,1),12))))</f>
        <v/>
      </c>
      <c r="N36" s="153" t="str">
        <f>IF($A35="-","",IF(ISERROR((SUMIFS(取引履歴!$M:$M,取引履歴!$A:$A,"売却",取引履歴!$K:$K,集計データ【売却】!$A35,取引履歴!$L:$L,"&gt;="&amp;DATE(N$26,1,1),取引履歴!$L:$L,"&lt;"&amp;EDATE(DATE(N$26,1,1),12))-SUMIFS(取引履歴!$F:$F,取引履歴!$A:$A,"売却",取引履歴!$K:$K,集計データ【売却】!$A35,取引履歴!$L:$L,"&gt;="&amp;DATE(N$26,1,1),取引履歴!$L:$L,"&lt;"&amp;EDATE(DATE(N$26,1,1),12)))/SUMIFS(取引履歴!$F:$F,取引履歴!$A:$A,"売却",取引履歴!$K:$K,集計データ【売却】!$A35,取引履歴!$L:$L,"&gt;="&amp;DATE(N$26,1,1),取引履歴!$L:$L,"&lt;"&amp;EDATE(DATE(N$26,1,1),12))),"",(SUMIFS(取引履歴!$M:$M,取引履歴!$A:$A,"売却",取引履歴!$K:$K,集計データ【売却】!$A35,取引履歴!$L:$L,"&gt;="&amp;DATE(N$26,1,1),取引履歴!$L:$L,"&lt;"&amp;EDATE(DATE(N$26,1,1),12))-SUMIFS(取引履歴!$F:$F,取引履歴!$A:$A,"売却",取引履歴!$K:$K,集計データ【売却】!$A35,取引履歴!$L:$L,"&gt;="&amp;DATE(N$26,1,1),取引履歴!$L:$L,"&lt;"&amp;EDATE(DATE(N$26,1,1),12)))/SUMIFS(取引履歴!$F:$F,取引履歴!$A:$A,"売却",取引履歴!$K:$K,集計データ【売却】!$A35,取引履歴!$L:$L,"&gt;="&amp;DATE(N$26,1,1),取引履歴!$L:$L,"&lt;"&amp;EDATE(DATE(N$26,1,1),12))))</f>
        <v/>
      </c>
      <c r="O36" s="153" t="str">
        <f>IF($A35="-","",IF(ISERROR((SUMIFS(取引履歴!$M:$M,取引履歴!$A:$A,"売却",取引履歴!$K:$K,集計データ【売却】!$A35,取引履歴!$L:$L,"&gt;="&amp;DATE(O$26,1,1),取引履歴!$L:$L,"&lt;"&amp;EDATE(DATE(O$26,1,1),12))-SUMIFS(取引履歴!$F:$F,取引履歴!$A:$A,"売却",取引履歴!$K:$K,集計データ【売却】!$A35,取引履歴!$L:$L,"&gt;="&amp;DATE(O$26,1,1),取引履歴!$L:$L,"&lt;"&amp;EDATE(DATE(O$26,1,1),12)))/SUMIFS(取引履歴!$F:$F,取引履歴!$A:$A,"売却",取引履歴!$K:$K,集計データ【売却】!$A35,取引履歴!$L:$L,"&gt;="&amp;DATE(O$26,1,1),取引履歴!$L:$L,"&lt;"&amp;EDATE(DATE(O$26,1,1),12))),"",(SUMIFS(取引履歴!$M:$M,取引履歴!$A:$A,"売却",取引履歴!$K:$K,集計データ【売却】!$A35,取引履歴!$L:$L,"&gt;="&amp;DATE(O$26,1,1),取引履歴!$L:$L,"&lt;"&amp;EDATE(DATE(O$26,1,1),12))-SUMIFS(取引履歴!$F:$F,取引履歴!$A:$A,"売却",取引履歴!$K:$K,集計データ【売却】!$A35,取引履歴!$L:$L,"&gt;="&amp;DATE(O$26,1,1),取引履歴!$L:$L,"&lt;"&amp;EDATE(DATE(O$26,1,1),12)))/SUMIFS(取引履歴!$F:$F,取引履歴!$A:$A,"売却",取引履歴!$K:$K,集計データ【売却】!$A35,取引履歴!$L:$L,"&gt;="&amp;DATE(O$26,1,1),取引履歴!$L:$L,"&lt;"&amp;EDATE(DATE(O$26,1,1),12))))</f>
        <v/>
      </c>
      <c r="P36" s="153" t="str">
        <f>IF($A35="-","",IF(ISERROR((SUMIFS(取引履歴!$M:$M,取引履歴!$A:$A,"売却",取引履歴!$K:$K,集計データ【売却】!$A35,取引履歴!$L:$L,"&gt;="&amp;DATE(P$26,1,1),取引履歴!$L:$L,"&lt;"&amp;EDATE(DATE(P$26,1,1),12))-SUMIFS(取引履歴!$F:$F,取引履歴!$A:$A,"売却",取引履歴!$K:$K,集計データ【売却】!$A35,取引履歴!$L:$L,"&gt;="&amp;DATE(P$26,1,1),取引履歴!$L:$L,"&lt;"&amp;EDATE(DATE(P$26,1,1),12)))/SUMIFS(取引履歴!$F:$F,取引履歴!$A:$A,"売却",取引履歴!$K:$K,集計データ【売却】!$A35,取引履歴!$L:$L,"&gt;="&amp;DATE(P$26,1,1),取引履歴!$L:$L,"&lt;"&amp;EDATE(DATE(P$26,1,1),12))),"",(SUMIFS(取引履歴!$M:$M,取引履歴!$A:$A,"売却",取引履歴!$K:$K,集計データ【売却】!$A35,取引履歴!$L:$L,"&gt;="&amp;DATE(P$26,1,1),取引履歴!$L:$L,"&lt;"&amp;EDATE(DATE(P$26,1,1),12))-SUMIFS(取引履歴!$F:$F,取引履歴!$A:$A,"売却",取引履歴!$K:$K,集計データ【売却】!$A35,取引履歴!$L:$L,"&gt;="&amp;DATE(P$26,1,1),取引履歴!$L:$L,"&lt;"&amp;EDATE(DATE(P$26,1,1),12)))/SUMIFS(取引履歴!$F:$F,取引履歴!$A:$A,"売却",取引履歴!$K:$K,集計データ【売却】!$A35,取引履歴!$L:$L,"&gt;="&amp;DATE(P$26,1,1),取引履歴!$L:$L,"&lt;"&amp;EDATE(DATE(P$26,1,1),12))))</f>
        <v/>
      </c>
      <c r="Q36" s="153" t="str">
        <f>IF($A35="-","",IF(ISERROR((SUMIFS(取引履歴!$M:$M,取引履歴!$A:$A,"売却",取引履歴!$K:$K,集計データ【売却】!$A35,取引履歴!$L:$L,"&gt;="&amp;DATE(Q$26,1,1),取引履歴!$L:$L,"&lt;"&amp;EDATE(DATE(Q$26,1,1),12))-SUMIFS(取引履歴!$F:$F,取引履歴!$A:$A,"売却",取引履歴!$K:$K,集計データ【売却】!$A35,取引履歴!$L:$L,"&gt;="&amp;DATE(Q$26,1,1),取引履歴!$L:$L,"&lt;"&amp;EDATE(DATE(Q$26,1,1),12)))/SUMIFS(取引履歴!$F:$F,取引履歴!$A:$A,"売却",取引履歴!$K:$K,集計データ【売却】!$A35,取引履歴!$L:$L,"&gt;="&amp;DATE(Q$26,1,1),取引履歴!$L:$L,"&lt;"&amp;EDATE(DATE(Q$26,1,1),12))),"",(SUMIFS(取引履歴!$M:$M,取引履歴!$A:$A,"売却",取引履歴!$K:$K,集計データ【売却】!$A35,取引履歴!$L:$L,"&gt;="&amp;DATE(Q$26,1,1),取引履歴!$L:$L,"&lt;"&amp;EDATE(DATE(Q$26,1,1),12))-SUMIFS(取引履歴!$F:$F,取引履歴!$A:$A,"売却",取引履歴!$K:$K,集計データ【売却】!$A35,取引履歴!$L:$L,"&gt;="&amp;DATE(Q$26,1,1),取引履歴!$L:$L,"&lt;"&amp;EDATE(DATE(Q$26,1,1),12)))/SUMIFS(取引履歴!$F:$F,取引履歴!$A:$A,"売却",取引履歴!$K:$K,集計データ【売却】!$A35,取引履歴!$L:$L,"&gt;="&amp;DATE(Q$26,1,1),取引履歴!$L:$L,"&lt;"&amp;EDATE(DATE(Q$26,1,1),12))))</f>
        <v/>
      </c>
      <c r="R36" s="153" t="str">
        <f>IF($A35="-","",IF(ISERROR((SUMIFS(取引履歴!$M:$M,取引履歴!$A:$A,"売却",取引履歴!$K:$K,集計データ【売却】!$A35,取引履歴!$L:$L,"&gt;="&amp;DATE(R$26,1,1),取引履歴!$L:$L,"&lt;"&amp;EDATE(DATE(R$26,1,1),12))-SUMIFS(取引履歴!$F:$F,取引履歴!$A:$A,"売却",取引履歴!$K:$K,集計データ【売却】!$A35,取引履歴!$L:$L,"&gt;="&amp;DATE(R$26,1,1),取引履歴!$L:$L,"&lt;"&amp;EDATE(DATE(R$26,1,1),12)))/SUMIFS(取引履歴!$F:$F,取引履歴!$A:$A,"売却",取引履歴!$K:$K,集計データ【売却】!$A35,取引履歴!$L:$L,"&gt;="&amp;DATE(R$26,1,1),取引履歴!$L:$L,"&lt;"&amp;EDATE(DATE(R$26,1,1),12))),"",(SUMIFS(取引履歴!$M:$M,取引履歴!$A:$A,"売却",取引履歴!$K:$K,集計データ【売却】!$A35,取引履歴!$L:$L,"&gt;="&amp;DATE(R$26,1,1),取引履歴!$L:$L,"&lt;"&amp;EDATE(DATE(R$26,1,1),12))-SUMIFS(取引履歴!$F:$F,取引履歴!$A:$A,"売却",取引履歴!$K:$K,集計データ【売却】!$A35,取引履歴!$L:$L,"&gt;="&amp;DATE(R$26,1,1),取引履歴!$L:$L,"&lt;"&amp;EDATE(DATE(R$26,1,1),12)))/SUMIFS(取引履歴!$F:$F,取引履歴!$A:$A,"売却",取引履歴!$K:$K,集計データ【売却】!$A35,取引履歴!$L:$L,"&gt;="&amp;DATE(R$26,1,1),取引履歴!$L:$L,"&lt;"&amp;EDATE(DATE(R$26,1,1),12))))</f>
        <v/>
      </c>
      <c r="S36" s="153" t="str">
        <f>IF($A35="-","",IF(ISERROR((SUMIFS(取引履歴!$M:$M,取引履歴!$A:$A,"売却",取引履歴!$K:$K,集計データ【売却】!$A35,取引履歴!$L:$L,"&gt;="&amp;DATE(S$26,1,1),取引履歴!$L:$L,"&lt;"&amp;EDATE(DATE(S$26,1,1),12))-SUMIFS(取引履歴!$F:$F,取引履歴!$A:$A,"売却",取引履歴!$K:$K,集計データ【売却】!$A35,取引履歴!$L:$L,"&gt;="&amp;DATE(S$26,1,1),取引履歴!$L:$L,"&lt;"&amp;EDATE(DATE(S$26,1,1),12)))/SUMIFS(取引履歴!$F:$F,取引履歴!$A:$A,"売却",取引履歴!$K:$K,集計データ【売却】!$A35,取引履歴!$L:$L,"&gt;="&amp;DATE(S$26,1,1),取引履歴!$L:$L,"&lt;"&amp;EDATE(DATE(S$26,1,1),12))),"",(SUMIFS(取引履歴!$M:$M,取引履歴!$A:$A,"売却",取引履歴!$K:$K,集計データ【売却】!$A35,取引履歴!$L:$L,"&gt;="&amp;DATE(S$26,1,1),取引履歴!$L:$L,"&lt;"&amp;EDATE(DATE(S$26,1,1),12))-SUMIFS(取引履歴!$F:$F,取引履歴!$A:$A,"売却",取引履歴!$K:$K,集計データ【売却】!$A35,取引履歴!$L:$L,"&gt;="&amp;DATE(S$26,1,1),取引履歴!$L:$L,"&lt;"&amp;EDATE(DATE(S$26,1,1),12)))/SUMIFS(取引履歴!$F:$F,取引履歴!$A:$A,"売却",取引履歴!$K:$K,集計データ【売却】!$A35,取引履歴!$L:$L,"&gt;="&amp;DATE(S$26,1,1),取引履歴!$L:$L,"&lt;"&amp;EDATE(DATE(S$26,1,1),12))))</f>
        <v/>
      </c>
      <c r="T36" s="153" t="str">
        <f>IF($A35="-","",IF(ISERROR((SUMIFS(取引履歴!$M:$M,取引履歴!$A:$A,"売却",取引履歴!$K:$K,集計データ【売却】!$A35,取引履歴!$L:$L,"&gt;="&amp;DATE(T$26,1,1),取引履歴!$L:$L,"&lt;"&amp;EDATE(DATE(T$26,1,1),12))-SUMIFS(取引履歴!$F:$F,取引履歴!$A:$A,"売却",取引履歴!$K:$K,集計データ【売却】!$A35,取引履歴!$L:$L,"&gt;="&amp;DATE(T$26,1,1),取引履歴!$L:$L,"&lt;"&amp;EDATE(DATE(T$26,1,1),12)))/SUMIFS(取引履歴!$F:$F,取引履歴!$A:$A,"売却",取引履歴!$K:$K,集計データ【売却】!$A35,取引履歴!$L:$L,"&gt;="&amp;DATE(T$26,1,1),取引履歴!$L:$L,"&lt;"&amp;EDATE(DATE(T$26,1,1),12))),"",(SUMIFS(取引履歴!$M:$M,取引履歴!$A:$A,"売却",取引履歴!$K:$K,集計データ【売却】!$A35,取引履歴!$L:$L,"&gt;="&amp;DATE(T$26,1,1),取引履歴!$L:$L,"&lt;"&amp;EDATE(DATE(T$26,1,1),12))-SUMIFS(取引履歴!$F:$F,取引履歴!$A:$A,"売却",取引履歴!$K:$K,集計データ【売却】!$A35,取引履歴!$L:$L,"&gt;="&amp;DATE(T$26,1,1),取引履歴!$L:$L,"&lt;"&amp;EDATE(DATE(T$26,1,1),12)))/SUMIFS(取引履歴!$F:$F,取引履歴!$A:$A,"売却",取引履歴!$K:$K,集計データ【売却】!$A35,取引履歴!$L:$L,"&gt;="&amp;DATE(T$26,1,1),取引履歴!$L:$L,"&lt;"&amp;EDATE(DATE(T$26,1,1),12))))</f>
        <v/>
      </c>
      <c r="U36" s="153" t="str">
        <f>IF($A35="-","",IF(ISERROR((SUMIFS(取引履歴!$M:$M,取引履歴!$A:$A,"売却",取引履歴!$K:$K,集計データ【売却】!$A35,取引履歴!$L:$L,"&gt;="&amp;DATE(U$26,1,1),取引履歴!$L:$L,"&lt;"&amp;EDATE(DATE(U$26,1,1),12))-SUMIFS(取引履歴!$F:$F,取引履歴!$A:$A,"売却",取引履歴!$K:$K,集計データ【売却】!$A35,取引履歴!$L:$L,"&gt;="&amp;DATE(U$26,1,1),取引履歴!$L:$L,"&lt;"&amp;EDATE(DATE(U$26,1,1),12)))/SUMIFS(取引履歴!$F:$F,取引履歴!$A:$A,"売却",取引履歴!$K:$K,集計データ【売却】!$A35,取引履歴!$L:$L,"&gt;="&amp;DATE(U$26,1,1),取引履歴!$L:$L,"&lt;"&amp;EDATE(DATE(U$26,1,1),12))),"",(SUMIFS(取引履歴!$M:$M,取引履歴!$A:$A,"売却",取引履歴!$K:$K,集計データ【売却】!$A35,取引履歴!$L:$L,"&gt;="&amp;DATE(U$26,1,1),取引履歴!$L:$L,"&lt;"&amp;EDATE(DATE(U$26,1,1),12))-SUMIFS(取引履歴!$F:$F,取引履歴!$A:$A,"売却",取引履歴!$K:$K,集計データ【売却】!$A35,取引履歴!$L:$L,"&gt;="&amp;DATE(U$26,1,1),取引履歴!$L:$L,"&lt;"&amp;EDATE(DATE(U$26,1,1),12)))/SUMIFS(取引履歴!$F:$F,取引履歴!$A:$A,"売却",取引履歴!$K:$K,集計データ【売却】!$A35,取引履歴!$L:$L,"&gt;="&amp;DATE(U$26,1,1),取引履歴!$L:$L,"&lt;"&amp;EDATE(DATE(U$26,1,1),12))))</f>
        <v/>
      </c>
      <c r="V36" s="153" t="str">
        <f>IF($A35="-","",IF(ISERROR((SUMIFS(取引履歴!$M:$M,取引履歴!$A:$A,"売却",取引履歴!$K:$K,集計データ【売却】!$A35,取引履歴!$L:$L,"&gt;="&amp;DATE(V$26,1,1),取引履歴!$L:$L,"&lt;"&amp;EDATE(DATE(V$26,1,1),12))-SUMIFS(取引履歴!$F:$F,取引履歴!$A:$A,"売却",取引履歴!$K:$K,集計データ【売却】!$A35,取引履歴!$L:$L,"&gt;="&amp;DATE(V$26,1,1),取引履歴!$L:$L,"&lt;"&amp;EDATE(DATE(V$26,1,1),12)))/SUMIFS(取引履歴!$F:$F,取引履歴!$A:$A,"売却",取引履歴!$K:$K,集計データ【売却】!$A35,取引履歴!$L:$L,"&gt;="&amp;DATE(V$26,1,1),取引履歴!$L:$L,"&lt;"&amp;EDATE(DATE(V$26,1,1),12))),"",(SUMIFS(取引履歴!$M:$M,取引履歴!$A:$A,"売却",取引履歴!$K:$K,集計データ【売却】!$A35,取引履歴!$L:$L,"&gt;="&amp;DATE(V$26,1,1),取引履歴!$L:$L,"&lt;"&amp;EDATE(DATE(V$26,1,1),12))-SUMIFS(取引履歴!$F:$F,取引履歴!$A:$A,"売却",取引履歴!$K:$K,集計データ【売却】!$A35,取引履歴!$L:$L,"&gt;="&amp;DATE(V$26,1,1),取引履歴!$L:$L,"&lt;"&amp;EDATE(DATE(V$26,1,1),12)))/SUMIFS(取引履歴!$F:$F,取引履歴!$A:$A,"売却",取引履歴!$K:$K,集計データ【売却】!$A35,取引履歴!$L:$L,"&gt;="&amp;DATE(V$26,1,1),取引履歴!$L:$L,"&lt;"&amp;EDATE(DATE(V$26,1,1),12))))</f>
        <v/>
      </c>
    </row>
    <row r="37" spans="1:22" x14ac:dyDescent="0.4">
      <c r="A37" s="215" t="str">
        <f>初期設定!$B$12</f>
        <v>-</v>
      </c>
      <c r="B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C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D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E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F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G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H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I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J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K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L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M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N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O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P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Q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R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S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T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U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V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</row>
    <row r="38" spans="1:22" x14ac:dyDescent="0.4">
      <c r="A38" s="216"/>
      <c r="B38" s="153" t="str">
        <f>IF($A37="-","",IF(ISERROR((SUMIFS(取引履歴!$M:$M,取引履歴!$A:$A,"売却",取引履歴!$K:$K,集計データ【売却】!$A37,取引履歴!$L:$L,"&gt;="&amp;DATE(B$26,1,1),取引履歴!$L:$L,"&lt;"&amp;EDATE(DATE(B$26,1,1),12))-SUMIFS(取引履歴!$F:$F,取引履歴!$A:$A,"売却",取引履歴!$K:$K,集計データ【売却】!$A37,取引履歴!$L:$L,"&gt;="&amp;DATE(B$26,1,1),取引履歴!$L:$L,"&lt;"&amp;EDATE(DATE(B$26,1,1),12)))/SUMIFS(取引履歴!$F:$F,取引履歴!$A:$A,"売却",取引履歴!$K:$K,集計データ【売却】!$A37,取引履歴!$L:$L,"&gt;="&amp;DATE(B$26,1,1),取引履歴!$L:$L,"&lt;"&amp;EDATE(DATE(B$26,1,1),12))),"",(SUMIFS(取引履歴!$M:$M,取引履歴!$A:$A,"売却",取引履歴!$K:$K,集計データ【売却】!$A37,取引履歴!$L:$L,"&gt;="&amp;DATE(B$26,1,1),取引履歴!$L:$L,"&lt;"&amp;EDATE(DATE(B$26,1,1),12))-SUMIFS(取引履歴!$F:$F,取引履歴!$A:$A,"売却",取引履歴!$K:$K,集計データ【売却】!$A37,取引履歴!$L:$L,"&gt;="&amp;DATE(B$26,1,1),取引履歴!$L:$L,"&lt;"&amp;EDATE(DATE(B$26,1,1),12)))/SUMIFS(取引履歴!$F:$F,取引履歴!$A:$A,"売却",取引履歴!$K:$K,集計データ【売却】!$A37,取引履歴!$L:$L,"&gt;="&amp;DATE(B$26,1,1),取引履歴!$L:$L,"&lt;"&amp;EDATE(DATE(B$26,1,1),12))))</f>
        <v/>
      </c>
      <c r="C38" s="153" t="str">
        <f>IF($A37="-","",IF(ISERROR((SUMIFS(取引履歴!$M:$M,取引履歴!$A:$A,"売却",取引履歴!$K:$K,集計データ【売却】!$A37,取引履歴!$L:$L,"&gt;="&amp;DATE(C$26,1,1),取引履歴!$L:$L,"&lt;"&amp;EDATE(DATE(C$26,1,1),12))-SUMIFS(取引履歴!$F:$F,取引履歴!$A:$A,"売却",取引履歴!$K:$K,集計データ【売却】!$A37,取引履歴!$L:$L,"&gt;="&amp;DATE(C$26,1,1),取引履歴!$L:$L,"&lt;"&amp;EDATE(DATE(C$26,1,1),12)))/SUMIFS(取引履歴!$F:$F,取引履歴!$A:$A,"売却",取引履歴!$K:$K,集計データ【売却】!$A37,取引履歴!$L:$L,"&gt;="&amp;DATE(C$26,1,1),取引履歴!$L:$L,"&lt;"&amp;EDATE(DATE(C$26,1,1),12))),"",(SUMIFS(取引履歴!$M:$M,取引履歴!$A:$A,"売却",取引履歴!$K:$K,集計データ【売却】!$A37,取引履歴!$L:$L,"&gt;="&amp;DATE(C$26,1,1),取引履歴!$L:$L,"&lt;"&amp;EDATE(DATE(C$26,1,1),12))-SUMIFS(取引履歴!$F:$F,取引履歴!$A:$A,"売却",取引履歴!$K:$K,集計データ【売却】!$A37,取引履歴!$L:$L,"&gt;="&amp;DATE(C$26,1,1),取引履歴!$L:$L,"&lt;"&amp;EDATE(DATE(C$26,1,1),12)))/SUMIFS(取引履歴!$F:$F,取引履歴!$A:$A,"売却",取引履歴!$K:$K,集計データ【売却】!$A37,取引履歴!$L:$L,"&gt;="&amp;DATE(C$26,1,1),取引履歴!$L:$L,"&lt;"&amp;EDATE(DATE(C$26,1,1),12))))</f>
        <v/>
      </c>
      <c r="D38" s="153" t="str">
        <f>IF($A37="-","",IF(ISERROR((SUMIFS(取引履歴!$M:$M,取引履歴!$A:$A,"売却",取引履歴!$K:$K,集計データ【売却】!$A37,取引履歴!$L:$L,"&gt;="&amp;DATE(D$26,1,1),取引履歴!$L:$L,"&lt;"&amp;EDATE(DATE(D$26,1,1),12))-SUMIFS(取引履歴!$F:$F,取引履歴!$A:$A,"売却",取引履歴!$K:$K,集計データ【売却】!$A37,取引履歴!$L:$L,"&gt;="&amp;DATE(D$26,1,1),取引履歴!$L:$L,"&lt;"&amp;EDATE(DATE(D$26,1,1),12)))/SUMIFS(取引履歴!$F:$F,取引履歴!$A:$A,"売却",取引履歴!$K:$K,集計データ【売却】!$A37,取引履歴!$L:$L,"&gt;="&amp;DATE(D$26,1,1),取引履歴!$L:$L,"&lt;"&amp;EDATE(DATE(D$26,1,1),12))),"",(SUMIFS(取引履歴!$M:$M,取引履歴!$A:$A,"売却",取引履歴!$K:$K,集計データ【売却】!$A37,取引履歴!$L:$L,"&gt;="&amp;DATE(D$26,1,1),取引履歴!$L:$L,"&lt;"&amp;EDATE(DATE(D$26,1,1),12))-SUMIFS(取引履歴!$F:$F,取引履歴!$A:$A,"売却",取引履歴!$K:$K,集計データ【売却】!$A37,取引履歴!$L:$L,"&gt;="&amp;DATE(D$26,1,1),取引履歴!$L:$L,"&lt;"&amp;EDATE(DATE(D$26,1,1),12)))/SUMIFS(取引履歴!$F:$F,取引履歴!$A:$A,"売却",取引履歴!$K:$K,集計データ【売却】!$A37,取引履歴!$L:$L,"&gt;="&amp;DATE(D$26,1,1),取引履歴!$L:$L,"&lt;"&amp;EDATE(DATE(D$26,1,1),12))))</f>
        <v/>
      </c>
      <c r="E38" s="153" t="str">
        <f>IF($A37="-","",IF(ISERROR((SUMIFS(取引履歴!$M:$M,取引履歴!$A:$A,"売却",取引履歴!$K:$K,集計データ【売却】!$A37,取引履歴!$L:$L,"&gt;="&amp;DATE(E$26,1,1),取引履歴!$L:$L,"&lt;"&amp;EDATE(DATE(E$26,1,1),12))-SUMIFS(取引履歴!$F:$F,取引履歴!$A:$A,"売却",取引履歴!$K:$K,集計データ【売却】!$A37,取引履歴!$L:$L,"&gt;="&amp;DATE(E$26,1,1),取引履歴!$L:$L,"&lt;"&amp;EDATE(DATE(E$26,1,1),12)))/SUMIFS(取引履歴!$F:$F,取引履歴!$A:$A,"売却",取引履歴!$K:$K,集計データ【売却】!$A37,取引履歴!$L:$L,"&gt;="&amp;DATE(E$26,1,1),取引履歴!$L:$L,"&lt;"&amp;EDATE(DATE(E$26,1,1),12))),"",(SUMIFS(取引履歴!$M:$M,取引履歴!$A:$A,"売却",取引履歴!$K:$K,集計データ【売却】!$A37,取引履歴!$L:$L,"&gt;="&amp;DATE(E$26,1,1),取引履歴!$L:$L,"&lt;"&amp;EDATE(DATE(E$26,1,1),12))-SUMIFS(取引履歴!$F:$F,取引履歴!$A:$A,"売却",取引履歴!$K:$K,集計データ【売却】!$A37,取引履歴!$L:$L,"&gt;="&amp;DATE(E$26,1,1),取引履歴!$L:$L,"&lt;"&amp;EDATE(DATE(E$26,1,1),12)))/SUMIFS(取引履歴!$F:$F,取引履歴!$A:$A,"売却",取引履歴!$K:$K,集計データ【売却】!$A37,取引履歴!$L:$L,"&gt;="&amp;DATE(E$26,1,1),取引履歴!$L:$L,"&lt;"&amp;EDATE(DATE(E$26,1,1),12))))</f>
        <v/>
      </c>
      <c r="F38" s="153" t="str">
        <f>IF($A37="-","",IF(ISERROR((SUMIFS(取引履歴!$M:$M,取引履歴!$A:$A,"売却",取引履歴!$K:$K,集計データ【売却】!$A37,取引履歴!$L:$L,"&gt;="&amp;DATE(F$26,1,1),取引履歴!$L:$L,"&lt;"&amp;EDATE(DATE(F$26,1,1),12))-SUMIFS(取引履歴!$F:$F,取引履歴!$A:$A,"売却",取引履歴!$K:$K,集計データ【売却】!$A37,取引履歴!$L:$L,"&gt;="&amp;DATE(F$26,1,1),取引履歴!$L:$L,"&lt;"&amp;EDATE(DATE(F$26,1,1),12)))/SUMIFS(取引履歴!$F:$F,取引履歴!$A:$A,"売却",取引履歴!$K:$K,集計データ【売却】!$A37,取引履歴!$L:$L,"&gt;="&amp;DATE(F$26,1,1),取引履歴!$L:$L,"&lt;"&amp;EDATE(DATE(F$26,1,1),12))),"",(SUMIFS(取引履歴!$M:$M,取引履歴!$A:$A,"売却",取引履歴!$K:$K,集計データ【売却】!$A37,取引履歴!$L:$L,"&gt;="&amp;DATE(F$26,1,1),取引履歴!$L:$L,"&lt;"&amp;EDATE(DATE(F$26,1,1),12))-SUMIFS(取引履歴!$F:$F,取引履歴!$A:$A,"売却",取引履歴!$K:$K,集計データ【売却】!$A37,取引履歴!$L:$L,"&gt;="&amp;DATE(F$26,1,1),取引履歴!$L:$L,"&lt;"&amp;EDATE(DATE(F$26,1,1),12)))/SUMIFS(取引履歴!$F:$F,取引履歴!$A:$A,"売却",取引履歴!$K:$K,集計データ【売却】!$A37,取引履歴!$L:$L,"&gt;="&amp;DATE(F$26,1,1),取引履歴!$L:$L,"&lt;"&amp;EDATE(DATE(F$26,1,1),12))))</f>
        <v/>
      </c>
      <c r="G38" s="153" t="str">
        <f>IF($A37="-","",IF(ISERROR((SUMIFS(取引履歴!$M:$M,取引履歴!$A:$A,"売却",取引履歴!$K:$K,集計データ【売却】!$A37,取引履歴!$L:$L,"&gt;="&amp;DATE(G$26,1,1),取引履歴!$L:$L,"&lt;"&amp;EDATE(DATE(G$26,1,1),12))-SUMIFS(取引履歴!$F:$F,取引履歴!$A:$A,"売却",取引履歴!$K:$K,集計データ【売却】!$A37,取引履歴!$L:$L,"&gt;="&amp;DATE(G$26,1,1),取引履歴!$L:$L,"&lt;"&amp;EDATE(DATE(G$26,1,1),12)))/SUMIFS(取引履歴!$F:$F,取引履歴!$A:$A,"売却",取引履歴!$K:$K,集計データ【売却】!$A37,取引履歴!$L:$L,"&gt;="&amp;DATE(G$26,1,1),取引履歴!$L:$L,"&lt;"&amp;EDATE(DATE(G$26,1,1),12))),"",(SUMIFS(取引履歴!$M:$M,取引履歴!$A:$A,"売却",取引履歴!$K:$K,集計データ【売却】!$A37,取引履歴!$L:$L,"&gt;="&amp;DATE(G$26,1,1),取引履歴!$L:$L,"&lt;"&amp;EDATE(DATE(G$26,1,1),12))-SUMIFS(取引履歴!$F:$F,取引履歴!$A:$A,"売却",取引履歴!$K:$K,集計データ【売却】!$A37,取引履歴!$L:$L,"&gt;="&amp;DATE(G$26,1,1),取引履歴!$L:$L,"&lt;"&amp;EDATE(DATE(G$26,1,1),12)))/SUMIFS(取引履歴!$F:$F,取引履歴!$A:$A,"売却",取引履歴!$K:$K,集計データ【売却】!$A37,取引履歴!$L:$L,"&gt;="&amp;DATE(G$26,1,1),取引履歴!$L:$L,"&lt;"&amp;EDATE(DATE(G$26,1,1),12))))</f>
        <v/>
      </c>
      <c r="H38" s="153" t="str">
        <f>IF($A37="-","",IF(ISERROR((SUMIFS(取引履歴!$M:$M,取引履歴!$A:$A,"売却",取引履歴!$K:$K,集計データ【売却】!$A37,取引履歴!$L:$L,"&gt;="&amp;DATE(H$26,1,1),取引履歴!$L:$L,"&lt;"&amp;EDATE(DATE(H$26,1,1),12))-SUMIFS(取引履歴!$F:$F,取引履歴!$A:$A,"売却",取引履歴!$K:$K,集計データ【売却】!$A37,取引履歴!$L:$L,"&gt;="&amp;DATE(H$26,1,1),取引履歴!$L:$L,"&lt;"&amp;EDATE(DATE(H$26,1,1),12)))/SUMIFS(取引履歴!$F:$F,取引履歴!$A:$A,"売却",取引履歴!$K:$K,集計データ【売却】!$A37,取引履歴!$L:$L,"&gt;="&amp;DATE(H$26,1,1),取引履歴!$L:$L,"&lt;"&amp;EDATE(DATE(H$26,1,1),12))),"",(SUMIFS(取引履歴!$M:$M,取引履歴!$A:$A,"売却",取引履歴!$K:$K,集計データ【売却】!$A37,取引履歴!$L:$L,"&gt;="&amp;DATE(H$26,1,1),取引履歴!$L:$L,"&lt;"&amp;EDATE(DATE(H$26,1,1),12))-SUMIFS(取引履歴!$F:$F,取引履歴!$A:$A,"売却",取引履歴!$K:$K,集計データ【売却】!$A37,取引履歴!$L:$L,"&gt;="&amp;DATE(H$26,1,1),取引履歴!$L:$L,"&lt;"&amp;EDATE(DATE(H$26,1,1),12)))/SUMIFS(取引履歴!$F:$F,取引履歴!$A:$A,"売却",取引履歴!$K:$K,集計データ【売却】!$A37,取引履歴!$L:$L,"&gt;="&amp;DATE(H$26,1,1),取引履歴!$L:$L,"&lt;"&amp;EDATE(DATE(H$26,1,1),12))))</f>
        <v/>
      </c>
      <c r="I38" s="153" t="str">
        <f>IF($A37="-","",IF(ISERROR((SUMIFS(取引履歴!$M:$M,取引履歴!$A:$A,"売却",取引履歴!$K:$K,集計データ【売却】!$A37,取引履歴!$L:$L,"&gt;="&amp;DATE(I$26,1,1),取引履歴!$L:$L,"&lt;"&amp;EDATE(DATE(I$26,1,1),12))-SUMIFS(取引履歴!$F:$F,取引履歴!$A:$A,"売却",取引履歴!$K:$K,集計データ【売却】!$A37,取引履歴!$L:$L,"&gt;="&amp;DATE(I$26,1,1),取引履歴!$L:$L,"&lt;"&amp;EDATE(DATE(I$26,1,1),12)))/SUMIFS(取引履歴!$F:$F,取引履歴!$A:$A,"売却",取引履歴!$K:$K,集計データ【売却】!$A37,取引履歴!$L:$L,"&gt;="&amp;DATE(I$26,1,1),取引履歴!$L:$L,"&lt;"&amp;EDATE(DATE(I$26,1,1),12))),"",(SUMIFS(取引履歴!$M:$M,取引履歴!$A:$A,"売却",取引履歴!$K:$K,集計データ【売却】!$A37,取引履歴!$L:$L,"&gt;="&amp;DATE(I$26,1,1),取引履歴!$L:$L,"&lt;"&amp;EDATE(DATE(I$26,1,1),12))-SUMIFS(取引履歴!$F:$F,取引履歴!$A:$A,"売却",取引履歴!$K:$K,集計データ【売却】!$A37,取引履歴!$L:$L,"&gt;="&amp;DATE(I$26,1,1),取引履歴!$L:$L,"&lt;"&amp;EDATE(DATE(I$26,1,1),12)))/SUMIFS(取引履歴!$F:$F,取引履歴!$A:$A,"売却",取引履歴!$K:$K,集計データ【売却】!$A37,取引履歴!$L:$L,"&gt;="&amp;DATE(I$26,1,1),取引履歴!$L:$L,"&lt;"&amp;EDATE(DATE(I$26,1,1),12))))</f>
        <v/>
      </c>
      <c r="J38" s="153" t="str">
        <f>IF($A37="-","",IF(ISERROR((SUMIFS(取引履歴!$M:$M,取引履歴!$A:$A,"売却",取引履歴!$K:$K,集計データ【売却】!$A37,取引履歴!$L:$L,"&gt;="&amp;DATE(J$26,1,1),取引履歴!$L:$L,"&lt;"&amp;EDATE(DATE(J$26,1,1),12))-SUMIFS(取引履歴!$F:$F,取引履歴!$A:$A,"売却",取引履歴!$K:$K,集計データ【売却】!$A37,取引履歴!$L:$L,"&gt;="&amp;DATE(J$26,1,1),取引履歴!$L:$L,"&lt;"&amp;EDATE(DATE(J$26,1,1),12)))/SUMIFS(取引履歴!$F:$F,取引履歴!$A:$A,"売却",取引履歴!$K:$K,集計データ【売却】!$A37,取引履歴!$L:$L,"&gt;="&amp;DATE(J$26,1,1),取引履歴!$L:$L,"&lt;"&amp;EDATE(DATE(J$26,1,1),12))),"",(SUMIFS(取引履歴!$M:$M,取引履歴!$A:$A,"売却",取引履歴!$K:$K,集計データ【売却】!$A37,取引履歴!$L:$L,"&gt;="&amp;DATE(J$26,1,1),取引履歴!$L:$L,"&lt;"&amp;EDATE(DATE(J$26,1,1),12))-SUMIFS(取引履歴!$F:$F,取引履歴!$A:$A,"売却",取引履歴!$K:$K,集計データ【売却】!$A37,取引履歴!$L:$L,"&gt;="&amp;DATE(J$26,1,1),取引履歴!$L:$L,"&lt;"&amp;EDATE(DATE(J$26,1,1),12)))/SUMIFS(取引履歴!$F:$F,取引履歴!$A:$A,"売却",取引履歴!$K:$K,集計データ【売却】!$A37,取引履歴!$L:$L,"&gt;="&amp;DATE(J$26,1,1),取引履歴!$L:$L,"&lt;"&amp;EDATE(DATE(J$26,1,1),12))))</f>
        <v/>
      </c>
      <c r="K38" s="153" t="str">
        <f>IF($A37="-","",IF(ISERROR((SUMIFS(取引履歴!$M:$M,取引履歴!$A:$A,"売却",取引履歴!$K:$K,集計データ【売却】!$A37,取引履歴!$L:$L,"&gt;="&amp;DATE(K$26,1,1),取引履歴!$L:$L,"&lt;"&amp;EDATE(DATE(K$26,1,1),12))-SUMIFS(取引履歴!$F:$F,取引履歴!$A:$A,"売却",取引履歴!$K:$K,集計データ【売却】!$A37,取引履歴!$L:$L,"&gt;="&amp;DATE(K$26,1,1),取引履歴!$L:$L,"&lt;"&amp;EDATE(DATE(K$26,1,1),12)))/SUMIFS(取引履歴!$F:$F,取引履歴!$A:$A,"売却",取引履歴!$K:$K,集計データ【売却】!$A37,取引履歴!$L:$L,"&gt;="&amp;DATE(K$26,1,1),取引履歴!$L:$L,"&lt;"&amp;EDATE(DATE(K$26,1,1),12))),"",(SUMIFS(取引履歴!$M:$M,取引履歴!$A:$A,"売却",取引履歴!$K:$K,集計データ【売却】!$A37,取引履歴!$L:$L,"&gt;="&amp;DATE(K$26,1,1),取引履歴!$L:$L,"&lt;"&amp;EDATE(DATE(K$26,1,1),12))-SUMIFS(取引履歴!$F:$F,取引履歴!$A:$A,"売却",取引履歴!$K:$K,集計データ【売却】!$A37,取引履歴!$L:$L,"&gt;="&amp;DATE(K$26,1,1),取引履歴!$L:$L,"&lt;"&amp;EDATE(DATE(K$26,1,1),12)))/SUMIFS(取引履歴!$F:$F,取引履歴!$A:$A,"売却",取引履歴!$K:$K,集計データ【売却】!$A37,取引履歴!$L:$L,"&gt;="&amp;DATE(K$26,1,1),取引履歴!$L:$L,"&lt;"&amp;EDATE(DATE(K$26,1,1),12))))</f>
        <v/>
      </c>
      <c r="L38" s="153" t="str">
        <f>IF($A37="-","",IF(ISERROR((SUMIFS(取引履歴!$M:$M,取引履歴!$A:$A,"売却",取引履歴!$K:$K,集計データ【売却】!$A37,取引履歴!$L:$L,"&gt;="&amp;DATE(L$26,1,1),取引履歴!$L:$L,"&lt;"&amp;EDATE(DATE(L$26,1,1),12))-SUMIFS(取引履歴!$F:$F,取引履歴!$A:$A,"売却",取引履歴!$K:$K,集計データ【売却】!$A37,取引履歴!$L:$L,"&gt;="&amp;DATE(L$26,1,1),取引履歴!$L:$L,"&lt;"&amp;EDATE(DATE(L$26,1,1),12)))/SUMIFS(取引履歴!$F:$F,取引履歴!$A:$A,"売却",取引履歴!$K:$K,集計データ【売却】!$A37,取引履歴!$L:$L,"&gt;="&amp;DATE(L$26,1,1),取引履歴!$L:$L,"&lt;"&amp;EDATE(DATE(L$26,1,1),12))),"",(SUMIFS(取引履歴!$M:$M,取引履歴!$A:$A,"売却",取引履歴!$K:$K,集計データ【売却】!$A37,取引履歴!$L:$L,"&gt;="&amp;DATE(L$26,1,1),取引履歴!$L:$L,"&lt;"&amp;EDATE(DATE(L$26,1,1),12))-SUMIFS(取引履歴!$F:$F,取引履歴!$A:$A,"売却",取引履歴!$K:$K,集計データ【売却】!$A37,取引履歴!$L:$L,"&gt;="&amp;DATE(L$26,1,1),取引履歴!$L:$L,"&lt;"&amp;EDATE(DATE(L$26,1,1),12)))/SUMIFS(取引履歴!$F:$F,取引履歴!$A:$A,"売却",取引履歴!$K:$K,集計データ【売却】!$A37,取引履歴!$L:$L,"&gt;="&amp;DATE(L$26,1,1),取引履歴!$L:$L,"&lt;"&amp;EDATE(DATE(L$26,1,1),12))))</f>
        <v/>
      </c>
      <c r="M38" s="153" t="str">
        <f>IF($A37="-","",IF(ISERROR((SUMIFS(取引履歴!$M:$M,取引履歴!$A:$A,"売却",取引履歴!$K:$K,集計データ【売却】!$A37,取引履歴!$L:$L,"&gt;="&amp;DATE(M$26,1,1),取引履歴!$L:$L,"&lt;"&amp;EDATE(DATE(M$26,1,1),12))-SUMIFS(取引履歴!$F:$F,取引履歴!$A:$A,"売却",取引履歴!$K:$K,集計データ【売却】!$A37,取引履歴!$L:$L,"&gt;="&amp;DATE(M$26,1,1),取引履歴!$L:$L,"&lt;"&amp;EDATE(DATE(M$26,1,1),12)))/SUMIFS(取引履歴!$F:$F,取引履歴!$A:$A,"売却",取引履歴!$K:$K,集計データ【売却】!$A37,取引履歴!$L:$L,"&gt;="&amp;DATE(M$26,1,1),取引履歴!$L:$L,"&lt;"&amp;EDATE(DATE(M$26,1,1),12))),"",(SUMIFS(取引履歴!$M:$M,取引履歴!$A:$A,"売却",取引履歴!$K:$K,集計データ【売却】!$A37,取引履歴!$L:$L,"&gt;="&amp;DATE(M$26,1,1),取引履歴!$L:$L,"&lt;"&amp;EDATE(DATE(M$26,1,1),12))-SUMIFS(取引履歴!$F:$F,取引履歴!$A:$A,"売却",取引履歴!$K:$K,集計データ【売却】!$A37,取引履歴!$L:$L,"&gt;="&amp;DATE(M$26,1,1),取引履歴!$L:$L,"&lt;"&amp;EDATE(DATE(M$26,1,1),12)))/SUMIFS(取引履歴!$F:$F,取引履歴!$A:$A,"売却",取引履歴!$K:$K,集計データ【売却】!$A37,取引履歴!$L:$L,"&gt;="&amp;DATE(M$26,1,1),取引履歴!$L:$L,"&lt;"&amp;EDATE(DATE(M$26,1,1),12))))</f>
        <v/>
      </c>
      <c r="N38" s="153" t="str">
        <f>IF($A37="-","",IF(ISERROR((SUMIFS(取引履歴!$M:$M,取引履歴!$A:$A,"売却",取引履歴!$K:$K,集計データ【売却】!$A37,取引履歴!$L:$L,"&gt;="&amp;DATE(N$26,1,1),取引履歴!$L:$L,"&lt;"&amp;EDATE(DATE(N$26,1,1),12))-SUMIFS(取引履歴!$F:$F,取引履歴!$A:$A,"売却",取引履歴!$K:$K,集計データ【売却】!$A37,取引履歴!$L:$L,"&gt;="&amp;DATE(N$26,1,1),取引履歴!$L:$L,"&lt;"&amp;EDATE(DATE(N$26,1,1),12)))/SUMIFS(取引履歴!$F:$F,取引履歴!$A:$A,"売却",取引履歴!$K:$K,集計データ【売却】!$A37,取引履歴!$L:$L,"&gt;="&amp;DATE(N$26,1,1),取引履歴!$L:$L,"&lt;"&amp;EDATE(DATE(N$26,1,1),12))),"",(SUMIFS(取引履歴!$M:$M,取引履歴!$A:$A,"売却",取引履歴!$K:$K,集計データ【売却】!$A37,取引履歴!$L:$L,"&gt;="&amp;DATE(N$26,1,1),取引履歴!$L:$L,"&lt;"&amp;EDATE(DATE(N$26,1,1),12))-SUMIFS(取引履歴!$F:$F,取引履歴!$A:$A,"売却",取引履歴!$K:$K,集計データ【売却】!$A37,取引履歴!$L:$L,"&gt;="&amp;DATE(N$26,1,1),取引履歴!$L:$L,"&lt;"&amp;EDATE(DATE(N$26,1,1),12)))/SUMIFS(取引履歴!$F:$F,取引履歴!$A:$A,"売却",取引履歴!$K:$K,集計データ【売却】!$A37,取引履歴!$L:$L,"&gt;="&amp;DATE(N$26,1,1),取引履歴!$L:$L,"&lt;"&amp;EDATE(DATE(N$26,1,1),12))))</f>
        <v/>
      </c>
      <c r="O38" s="153" t="str">
        <f>IF($A37="-","",IF(ISERROR((SUMIFS(取引履歴!$M:$M,取引履歴!$A:$A,"売却",取引履歴!$K:$K,集計データ【売却】!$A37,取引履歴!$L:$L,"&gt;="&amp;DATE(O$26,1,1),取引履歴!$L:$L,"&lt;"&amp;EDATE(DATE(O$26,1,1),12))-SUMIFS(取引履歴!$F:$F,取引履歴!$A:$A,"売却",取引履歴!$K:$K,集計データ【売却】!$A37,取引履歴!$L:$L,"&gt;="&amp;DATE(O$26,1,1),取引履歴!$L:$L,"&lt;"&amp;EDATE(DATE(O$26,1,1),12)))/SUMIFS(取引履歴!$F:$F,取引履歴!$A:$A,"売却",取引履歴!$K:$K,集計データ【売却】!$A37,取引履歴!$L:$L,"&gt;="&amp;DATE(O$26,1,1),取引履歴!$L:$L,"&lt;"&amp;EDATE(DATE(O$26,1,1),12))),"",(SUMIFS(取引履歴!$M:$M,取引履歴!$A:$A,"売却",取引履歴!$K:$K,集計データ【売却】!$A37,取引履歴!$L:$L,"&gt;="&amp;DATE(O$26,1,1),取引履歴!$L:$L,"&lt;"&amp;EDATE(DATE(O$26,1,1),12))-SUMIFS(取引履歴!$F:$F,取引履歴!$A:$A,"売却",取引履歴!$K:$K,集計データ【売却】!$A37,取引履歴!$L:$L,"&gt;="&amp;DATE(O$26,1,1),取引履歴!$L:$L,"&lt;"&amp;EDATE(DATE(O$26,1,1),12)))/SUMIFS(取引履歴!$F:$F,取引履歴!$A:$A,"売却",取引履歴!$K:$K,集計データ【売却】!$A37,取引履歴!$L:$L,"&gt;="&amp;DATE(O$26,1,1),取引履歴!$L:$L,"&lt;"&amp;EDATE(DATE(O$26,1,1),12))))</f>
        <v/>
      </c>
      <c r="P38" s="153" t="str">
        <f>IF($A37="-","",IF(ISERROR((SUMIFS(取引履歴!$M:$M,取引履歴!$A:$A,"売却",取引履歴!$K:$K,集計データ【売却】!$A37,取引履歴!$L:$L,"&gt;="&amp;DATE(P$26,1,1),取引履歴!$L:$L,"&lt;"&amp;EDATE(DATE(P$26,1,1),12))-SUMIFS(取引履歴!$F:$F,取引履歴!$A:$A,"売却",取引履歴!$K:$K,集計データ【売却】!$A37,取引履歴!$L:$L,"&gt;="&amp;DATE(P$26,1,1),取引履歴!$L:$L,"&lt;"&amp;EDATE(DATE(P$26,1,1),12)))/SUMIFS(取引履歴!$F:$F,取引履歴!$A:$A,"売却",取引履歴!$K:$K,集計データ【売却】!$A37,取引履歴!$L:$L,"&gt;="&amp;DATE(P$26,1,1),取引履歴!$L:$L,"&lt;"&amp;EDATE(DATE(P$26,1,1),12))),"",(SUMIFS(取引履歴!$M:$M,取引履歴!$A:$A,"売却",取引履歴!$K:$K,集計データ【売却】!$A37,取引履歴!$L:$L,"&gt;="&amp;DATE(P$26,1,1),取引履歴!$L:$L,"&lt;"&amp;EDATE(DATE(P$26,1,1),12))-SUMIFS(取引履歴!$F:$F,取引履歴!$A:$A,"売却",取引履歴!$K:$K,集計データ【売却】!$A37,取引履歴!$L:$L,"&gt;="&amp;DATE(P$26,1,1),取引履歴!$L:$L,"&lt;"&amp;EDATE(DATE(P$26,1,1),12)))/SUMIFS(取引履歴!$F:$F,取引履歴!$A:$A,"売却",取引履歴!$K:$K,集計データ【売却】!$A37,取引履歴!$L:$L,"&gt;="&amp;DATE(P$26,1,1),取引履歴!$L:$L,"&lt;"&amp;EDATE(DATE(P$26,1,1),12))))</f>
        <v/>
      </c>
      <c r="Q38" s="153" t="str">
        <f>IF($A37="-","",IF(ISERROR((SUMIFS(取引履歴!$M:$M,取引履歴!$A:$A,"売却",取引履歴!$K:$K,集計データ【売却】!$A37,取引履歴!$L:$L,"&gt;="&amp;DATE(Q$26,1,1),取引履歴!$L:$L,"&lt;"&amp;EDATE(DATE(Q$26,1,1),12))-SUMIFS(取引履歴!$F:$F,取引履歴!$A:$A,"売却",取引履歴!$K:$K,集計データ【売却】!$A37,取引履歴!$L:$L,"&gt;="&amp;DATE(Q$26,1,1),取引履歴!$L:$L,"&lt;"&amp;EDATE(DATE(Q$26,1,1),12)))/SUMIFS(取引履歴!$F:$F,取引履歴!$A:$A,"売却",取引履歴!$K:$K,集計データ【売却】!$A37,取引履歴!$L:$L,"&gt;="&amp;DATE(Q$26,1,1),取引履歴!$L:$L,"&lt;"&amp;EDATE(DATE(Q$26,1,1),12))),"",(SUMIFS(取引履歴!$M:$M,取引履歴!$A:$A,"売却",取引履歴!$K:$K,集計データ【売却】!$A37,取引履歴!$L:$L,"&gt;="&amp;DATE(Q$26,1,1),取引履歴!$L:$L,"&lt;"&amp;EDATE(DATE(Q$26,1,1),12))-SUMIFS(取引履歴!$F:$F,取引履歴!$A:$A,"売却",取引履歴!$K:$K,集計データ【売却】!$A37,取引履歴!$L:$L,"&gt;="&amp;DATE(Q$26,1,1),取引履歴!$L:$L,"&lt;"&amp;EDATE(DATE(Q$26,1,1),12)))/SUMIFS(取引履歴!$F:$F,取引履歴!$A:$A,"売却",取引履歴!$K:$K,集計データ【売却】!$A37,取引履歴!$L:$L,"&gt;="&amp;DATE(Q$26,1,1),取引履歴!$L:$L,"&lt;"&amp;EDATE(DATE(Q$26,1,1),12))))</f>
        <v/>
      </c>
      <c r="R38" s="153" t="str">
        <f>IF($A37="-","",IF(ISERROR((SUMIFS(取引履歴!$M:$M,取引履歴!$A:$A,"売却",取引履歴!$K:$K,集計データ【売却】!$A37,取引履歴!$L:$L,"&gt;="&amp;DATE(R$26,1,1),取引履歴!$L:$L,"&lt;"&amp;EDATE(DATE(R$26,1,1),12))-SUMIFS(取引履歴!$F:$F,取引履歴!$A:$A,"売却",取引履歴!$K:$K,集計データ【売却】!$A37,取引履歴!$L:$L,"&gt;="&amp;DATE(R$26,1,1),取引履歴!$L:$L,"&lt;"&amp;EDATE(DATE(R$26,1,1),12)))/SUMIFS(取引履歴!$F:$F,取引履歴!$A:$A,"売却",取引履歴!$K:$K,集計データ【売却】!$A37,取引履歴!$L:$L,"&gt;="&amp;DATE(R$26,1,1),取引履歴!$L:$L,"&lt;"&amp;EDATE(DATE(R$26,1,1),12))),"",(SUMIFS(取引履歴!$M:$M,取引履歴!$A:$A,"売却",取引履歴!$K:$K,集計データ【売却】!$A37,取引履歴!$L:$L,"&gt;="&amp;DATE(R$26,1,1),取引履歴!$L:$L,"&lt;"&amp;EDATE(DATE(R$26,1,1),12))-SUMIFS(取引履歴!$F:$F,取引履歴!$A:$A,"売却",取引履歴!$K:$K,集計データ【売却】!$A37,取引履歴!$L:$L,"&gt;="&amp;DATE(R$26,1,1),取引履歴!$L:$L,"&lt;"&amp;EDATE(DATE(R$26,1,1),12)))/SUMIFS(取引履歴!$F:$F,取引履歴!$A:$A,"売却",取引履歴!$K:$K,集計データ【売却】!$A37,取引履歴!$L:$L,"&gt;="&amp;DATE(R$26,1,1),取引履歴!$L:$L,"&lt;"&amp;EDATE(DATE(R$26,1,1),12))))</f>
        <v/>
      </c>
      <c r="S38" s="153" t="str">
        <f>IF($A37="-","",IF(ISERROR((SUMIFS(取引履歴!$M:$M,取引履歴!$A:$A,"売却",取引履歴!$K:$K,集計データ【売却】!$A37,取引履歴!$L:$L,"&gt;="&amp;DATE(S$26,1,1),取引履歴!$L:$L,"&lt;"&amp;EDATE(DATE(S$26,1,1),12))-SUMIFS(取引履歴!$F:$F,取引履歴!$A:$A,"売却",取引履歴!$K:$K,集計データ【売却】!$A37,取引履歴!$L:$L,"&gt;="&amp;DATE(S$26,1,1),取引履歴!$L:$L,"&lt;"&amp;EDATE(DATE(S$26,1,1),12)))/SUMIFS(取引履歴!$F:$F,取引履歴!$A:$A,"売却",取引履歴!$K:$K,集計データ【売却】!$A37,取引履歴!$L:$L,"&gt;="&amp;DATE(S$26,1,1),取引履歴!$L:$L,"&lt;"&amp;EDATE(DATE(S$26,1,1),12))),"",(SUMIFS(取引履歴!$M:$M,取引履歴!$A:$A,"売却",取引履歴!$K:$K,集計データ【売却】!$A37,取引履歴!$L:$L,"&gt;="&amp;DATE(S$26,1,1),取引履歴!$L:$L,"&lt;"&amp;EDATE(DATE(S$26,1,1),12))-SUMIFS(取引履歴!$F:$F,取引履歴!$A:$A,"売却",取引履歴!$K:$K,集計データ【売却】!$A37,取引履歴!$L:$L,"&gt;="&amp;DATE(S$26,1,1),取引履歴!$L:$L,"&lt;"&amp;EDATE(DATE(S$26,1,1),12)))/SUMIFS(取引履歴!$F:$F,取引履歴!$A:$A,"売却",取引履歴!$K:$K,集計データ【売却】!$A37,取引履歴!$L:$L,"&gt;="&amp;DATE(S$26,1,1),取引履歴!$L:$L,"&lt;"&amp;EDATE(DATE(S$26,1,1),12))))</f>
        <v/>
      </c>
      <c r="T38" s="153" t="str">
        <f>IF($A37="-","",IF(ISERROR((SUMIFS(取引履歴!$M:$M,取引履歴!$A:$A,"売却",取引履歴!$K:$K,集計データ【売却】!$A37,取引履歴!$L:$L,"&gt;="&amp;DATE(T$26,1,1),取引履歴!$L:$L,"&lt;"&amp;EDATE(DATE(T$26,1,1),12))-SUMIFS(取引履歴!$F:$F,取引履歴!$A:$A,"売却",取引履歴!$K:$K,集計データ【売却】!$A37,取引履歴!$L:$L,"&gt;="&amp;DATE(T$26,1,1),取引履歴!$L:$L,"&lt;"&amp;EDATE(DATE(T$26,1,1),12)))/SUMIFS(取引履歴!$F:$F,取引履歴!$A:$A,"売却",取引履歴!$K:$K,集計データ【売却】!$A37,取引履歴!$L:$L,"&gt;="&amp;DATE(T$26,1,1),取引履歴!$L:$L,"&lt;"&amp;EDATE(DATE(T$26,1,1),12))),"",(SUMIFS(取引履歴!$M:$M,取引履歴!$A:$A,"売却",取引履歴!$K:$K,集計データ【売却】!$A37,取引履歴!$L:$L,"&gt;="&amp;DATE(T$26,1,1),取引履歴!$L:$L,"&lt;"&amp;EDATE(DATE(T$26,1,1),12))-SUMIFS(取引履歴!$F:$F,取引履歴!$A:$A,"売却",取引履歴!$K:$K,集計データ【売却】!$A37,取引履歴!$L:$L,"&gt;="&amp;DATE(T$26,1,1),取引履歴!$L:$L,"&lt;"&amp;EDATE(DATE(T$26,1,1),12)))/SUMIFS(取引履歴!$F:$F,取引履歴!$A:$A,"売却",取引履歴!$K:$K,集計データ【売却】!$A37,取引履歴!$L:$L,"&gt;="&amp;DATE(T$26,1,1),取引履歴!$L:$L,"&lt;"&amp;EDATE(DATE(T$26,1,1),12))))</f>
        <v/>
      </c>
      <c r="U38" s="153" t="str">
        <f>IF($A37="-","",IF(ISERROR((SUMIFS(取引履歴!$M:$M,取引履歴!$A:$A,"売却",取引履歴!$K:$K,集計データ【売却】!$A37,取引履歴!$L:$L,"&gt;="&amp;DATE(U$26,1,1),取引履歴!$L:$L,"&lt;"&amp;EDATE(DATE(U$26,1,1),12))-SUMIFS(取引履歴!$F:$F,取引履歴!$A:$A,"売却",取引履歴!$K:$K,集計データ【売却】!$A37,取引履歴!$L:$L,"&gt;="&amp;DATE(U$26,1,1),取引履歴!$L:$L,"&lt;"&amp;EDATE(DATE(U$26,1,1),12)))/SUMIFS(取引履歴!$F:$F,取引履歴!$A:$A,"売却",取引履歴!$K:$K,集計データ【売却】!$A37,取引履歴!$L:$L,"&gt;="&amp;DATE(U$26,1,1),取引履歴!$L:$L,"&lt;"&amp;EDATE(DATE(U$26,1,1),12))),"",(SUMIFS(取引履歴!$M:$M,取引履歴!$A:$A,"売却",取引履歴!$K:$K,集計データ【売却】!$A37,取引履歴!$L:$L,"&gt;="&amp;DATE(U$26,1,1),取引履歴!$L:$L,"&lt;"&amp;EDATE(DATE(U$26,1,1),12))-SUMIFS(取引履歴!$F:$F,取引履歴!$A:$A,"売却",取引履歴!$K:$K,集計データ【売却】!$A37,取引履歴!$L:$L,"&gt;="&amp;DATE(U$26,1,1),取引履歴!$L:$L,"&lt;"&amp;EDATE(DATE(U$26,1,1),12)))/SUMIFS(取引履歴!$F:$F,取引履歴!$A:$A,"売却",取引履歴!$K:$K,集計データ【売却】!$A37,取引履歴!$L:$L,"&gt;="&amp;DATE(U$26,1,1),取引履歴!$L:$L,"&lt;"&amp;EDATE(DATE(U$26,1,1),12))))</f>
        <v/>
      </c>
      <c r="V38" s="153" t="str">
        <f>IF($A37="-","",IF(ISERROR((SUMIFS(取引履歴!$M:$M,取引履歴!$A:$A,"売却",取引履歴!$K:$K,集計データ【売却】!$A37,取引履歴!$L:$L,"&gt;="&amp;DATE(V$26,1,1),取引履歴!$L:$L,"&lt;"&amp;EDATE(DATE(V$26,1,1),12))-SUMIFS(取引履歴!$F:$F,取引履歴!$A:$A,"売却",取引履歴!$K:$K,集計データ【売却】!$A37,取引履歴!$L:$L,"&gt;="&amp;DATE(V$26,1,1),取引履歴!$L:$L,"&lt;"&amp;EDATE(DATE(V$26,1,1),12)))/SUMIFS(取引履歴!$F:$F,取引履歴!$A:$A,"売却",取引履歴!$K:$K,集計データ【売却】!$A37,取引履歴!$L:$L,"&gt;="&amp;DATE(V$26,1,1),取引履歴!$L:$L,"&lt;"&amp;EDATE(DATE(V$26,1,1),12))),"",(SUMIFS(取引履歴!$M:$M,取引履歴!$A:$A,"売却",取引履歴!$K:$K,集計データ【売却】!$A37,取引履歴!$L:$L,"&gt;="&amp;DATE(V$26,1,1),取引履歴!$L:$L,"&lt;"&amp;EDATE(DATE(V$26,1,1),12))-SUMIFS(取引履歴!$F:$F,取引履歴!$A:$A,"売却",取引履歴!$K:$K,集計データ【売却】!$A37,取引履歴!$L:$L,"&gt;="&amp;DATE(V$26,1,1),取引履歴!$L:$L,"&lt;"&amp;EDATE(DATE(V$26,1,1),12)))/SUMIFS(取引履歴!$F:$F,取引履歴!$A:$A,"売却",取引履歴!$K:$K,集計データ【売却】!$A37,取引履歴!$L:$L,"&gt;="&amp;DATE(V$26,1,1),取引履歴!$L:$L,"&lt;"&amp;EDATE(DATE(V$26,1,1),12))))</f>
        <v/>
      </c>
    </row>
    <row r="39" spans="1:22" x14ac:dyDescent="0.4">
      <c r="G39" s="102"/>
      <c r="H39" s="22"/>
      <c r="I39" s="22"/>
    </row>
    <row r="40" spans="1:22" ht="19.5" x14ac:dyDescent="0.4">
      <c r="A40" s="91" t="s">
        <v>101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22" x14ac:dyDescent="0.4">
      <c r="A41" s="89" t="s">
        <v>27</v>
      </c>
      <c r="B41" s="90" t="str">
        <f>初期設定!$F$7</f>
        <v>なし</v>
      </c>
      <c r="C41" s="90" t="s">
        <v>94</v>
      </c>
      <c r="D41" s="90" t="str">
        <f>初期設定!$F$8</f>
        <v>未満株</v>
      </c>
      <c r="E41" s="90" t="str">
        <f>初期設定!$F$9</f>
        <v>米国</v>
      </c>
      <c r="F41" s="90" t="str">
        <f>初期設定!$F$10</f>
        <v>IPO</v>
      </c>
      <c r="G41" s="90" t="str">
        <f>初期設定!$F$11</f>
        <v>分売</v>
      </c>
      <c r="H41" s="90" t="str">
        <f>初期設定!$F$12</f>
        <v>投機</v>
      </c>
      <c r="I41" s="90" t="str">
        <f>初期設定!$F$13</f>
        <v>信用</v>
      </c>
      <c r="J41" s="90" t="str">
        <f>初期設定!$F$14</f>
        <v>-</v>
      </c>
      <c r="K41" s="90" t="str">
        <f>初期設定!$F$15</f>
        <v>-</v>
      </c>
    </row>
    <row r="42" spans="1:22" x14ac:dyDescent="0.4">
      <c r="A42" s="90" t="str">
        <f>初期設定!$B$7</f>
        <v>1人目</v>
      </c>
      <c r="B42" s="95" t="str">
        <f>IF(OR($A42="-",B$41="-"),"",IF(SUMIFS(取引履歴!$Q:$Q,取引履歴!$K:$K,集計データ【売却】!$A42,取引履歴!$B:$B,B$41,取引履歴!$A:$A,"売却")=0,"",SUMIFS(取引履歴!$Q:$Q,取引履歴!$K:$K,集計データ【売却】!$A42,取引履歴!$B:$B,B$41,取引履歴!$A:$A,"売却")))</f>
        <v/>
      </c>
      <c r="C42" s="95" t="str">
        <f>IF(A42="-","",IF(SUMIFS(取引履歴!Q:Q,取引履歴!K:K,集計データ【売却】!A42,取引履歴!S:S,"〇",取引履歴!A:A,"売却")=0,"",SUMIFS(取引履歴!Q:Q,取引履歴!K:K,集計データ【売却】!A42,取引履歴!S:S,"〇",取引履歴!A:A,"売却")))</f>
        <v/>
      </c>
      <c r="D42" s="95" t="str">
        <f>IF(OR($A42="-",D$41="-"),"",IF(SUMIFS(取引履歴!$Q:$Q,取引履歴!$K:$K,集計データ【売却】!$A42,取引履歴!$B:$B,D$41,取引履歴!$A:$A,"売却")=0,"",SUMIFS(取引履歴!$Q:$Q,取引履歴!$K:$K,集計データ【売却】!$A42,取引履歴!$B:$B,D$41,取引履歴!$A:$A,"売却")))</f>
        <v/>
      </c>
      <c r="E42" s="95" t="str">
        <f>IF(OR($A42="-",E$41="-"),"",IF(SUMIFS(取引履歴!$Q:$Q,取引履歴!$K:$K,集計データ【売却】!$A42,取引履歴!$B:$B,E$41,取引履歴!$A:$A,"売却")=0,"",SUMIFS(取引履歴!$Q:$Q,取引履歴!$K:$K,集計データ【売却】!$A42,取引履歴!$B:$B,E$41,取引履歴!$A:$A,"売却")))</f>
        <v/>
      </c>
      <c r="F42" s="95" t="str">
        <f>IF(OR($A42="-",F$41="-"),"",IF(SUMIFS(取引履歴!$Q:$Q,取引履歴!$K:$K,集計データ【売却】!$A42,取引履歴!$B:$B,F$41,取引履歴!$A:$A,"売却")=0,"",SUMIFS(取引履歴!$Q:$Q,取引履歴!$K:$K,集計データ【売却】!$A42,取引履歴!$B:$B,F$41,取引履歴!$A:$A,"売却")))</f>
        <v/>
      </c>
      <c r="G42" s="95" t="str">
        <f>IF(OR($A42="-",G$41="-"),"",IF(SUMIFS(取引履歴!$Q:$Q,取引履歴!$K:$K,集計データ【売却】!$A42,取引履歴!$B:$B,G$41,取引履歴!$A:$A,"売却")=0,"",SUMIFS(取引履歴!$Q:$Q,取引履歴!$K:$K,集計データ【売却】!$A42,取引履歴!$B:$B,G$41,取引履歴!$A:$A,"売却")))</f>
        <v/>
      </c>
      <c r="H42" s="95" t="str">
        <f>IF(OR($A42="-",H$41="-"),"",IF(SUMIFS(取引履歴!$Q:$Q,取引履歴!$K:$K,集計データ【売却】!$A42,取引履歴!$B:$B,H$41,取引履歴!$A:$A,"売却")=0,"",SUMIFS(取引履歴!$Q:$Q,取引履歴!$K:$K,集計データ【売却】!$A42,取引履歴!$B:$B,H$41,取引履歴!$A:$A,"売却")))</f>
        <v/>
      </c>
      <c r="I42" s="95" t="str">
        <f>IF(OR($A42="-",I$41="-"),"",IF(SUMIFS(取引履歴!$Q:$Q,取引履歴!$K:$K,集計データ【売却】!$A42,取引履歴!$B:$B,I$41,取引履歴!$A:$A,"売却")=0,"",SUMIFS(取引履歴!$Q:$Q,取引履歴!$K:$K,集計データ【売却】!$A42,取引履歴!$B:$B,I$41,取引履歴!$A:$A,"売却")))</f>
        <v/>
      </c>
      <c r="J42" s="95" t="str">
        <f>IF(OR($A42="-",J$41="-"),"",IF(SUMIFS(取引履歴!$Q:$Q,取引履歴!$K:$K,集計データ【売却】!$A42,取引履歴!$B:$B,J$41,取引履歴!$A:$A,"売却")=0,"",SUMIFS(取引履歴!$Q:$Q,取引履歴!$K:$K,集計データ【売却】!$A42,取引履歴!$B:$B,J$41,取引履歴!$A:$A,"売却")))</f>
        <v/>
      </c>
      <c r="K42" s="95" t="str">
        <f>IF(OR($A42="-",K$41="-"),"",IF(SUMIFS(取引履歴!$Q:$Q,取引履歴!$K:$K,集計データ【売却】!$A42,取引履歴!$B:$B,K$41,取引履歴!$A:$A,"売却")=0,"",SUMIFS(取引履歴!$Q:$Q,取引履歴!$K:$K,集計データ【売却】!$A42,取引履歴!$B:$B,K$41,取引履歴!$A:$A,"売却")))</f>
        <v/>
      </c>
      <c r="M42" s="56"/>
    </row>
    <row r="43" spans="1:22" x14ac:dyDescent="0.4">
      <c r="A43" s="90" t="str">
        <f>初期設定!$B$8</f>
        <v>2人目</v>
      </c>
      <c r="B43" s="95" t="str">
        <f>IF(OR($A43="-",B$41="-"),"",IF(SUMIFS(取引履歴!$Q:$Q,取引履歴!$K:$K,集計データ【売却】!$A43,取引履歴!$B:$B,B$41,取引履歴!$A:$A,"売却")=0,"",SUMIFS(取引履歴!$Q:$Q,取引履歴!$K:$K,集計データ【売却】!$A43,取引履歴!$B:$B,B$41,取引履歴!$A:$A,"売却")))</f>
        <v/>
      </c>
      <c r="C43" s="95" t="str">
        <f>IF(A43="-","",IF(SUMIFS(取引履歴!Q:Q,取引履歴!K:K,集計データ【売却】!A43,取引履歴!S:S,"〇",取引履歴!A:A,"売却")=0,"",SUMIFS(取引履歴!Q:Q,取引履歴!K:K,集計データ【売却】!A43,取引履歴!S:S,"〇",取引履歴!A:A,"売却")))</f>
        <v/>
      </c>
      <c r="D43" s="95" t="str">
        <f>IF(OR($A43="-",D$41="-"),"",IF(SUMIFS(取引履歴!$Q:$Q,取引履歴!$K:$K,集計データ【売却】!$A43,取引履歴!$B:$B,D$41,取引履歴!$A:$A,"売却")=0,"",SUMIFS(取引履歴!$Q:$Q,取引履歴!$K:$K,集計データ【売却】!$A43,取引履歴!$B:$B,D$41,取引履歴!$A:$A,"売却")))</f>
        <v/>
      </c>
      <c r="E43" s="95" t="str">
        <f>IF(OR($A43="-",E$41="-"),"",IF(SUMIFS(取引履歴!$Q:$Q,取引履歴!$K:$K,集計データ【売却】!$A43,取引履歴!$B:$B,E$41,取引履歴!$A:$A,"売却")=0,"",SUMIFS(取引履歴!$Q:$Q,取引履歴!$K:$K,集計データ【売却】!$A43,取引履歴!$B:$B,E$41,取引履歴!$A:$A,"売却")))</f>
        <v/>
      </c>
      <c r="F43" s="95" t="str">
        <f>IF(OR($A43="-",F$41="-"),"",IF(SUMIFS(取引履歴!$Q:$Q,取引履歴!$K:$K,集計データ【売却】!$A43,取引履歴!$B:$B,F$41,取引履歴!$A:$A,"売却")=0,"",SUMIFS(取引履歴!$Q:$Q,取引履歴!$K:$K,集計データ【売却】!$A43,取引履歴!$B:$B,F$41,取引履歴!$A:$A,"売却")))</f>
        <v/>
      </c>
      <c r="G43" s="95" t="str">
        <f>IF(OR($A43="-",G$41="-"),"",IF(SUMIFS(取引履歴!$Q:$Q,取引履歴!$K:$K,集計データ【売却】!$A43,取引履歴!$B:$B,G$41,取引履歴!$A:$A,"売却")=0,"",SUMIFS(取引履歴!$Q:$Q,取引履歴!$K:$K,集計データ【売却】!$A43,取引履歴!$B:$B,G$41,取引履歴!$A:$A,"売却")))</f>
        <v/>
      </c>
      <c r="H43" s="95" t="str">
        <f>IF(OR($A43="-",H$41="-"),"",IF(SUMIFS(取引履歴!$Q:$Q,取引履歴!$K:$K,集計データ【売却】!$A43,取引履歴!$B:$B,H$41,取引履歴!$A:$A,"売却")=0,"",SUMIFS(取引履歴!$Q:$Q,取引履歴!$K:$K,集計データ【売却】!$A43,取引履歴!$B:$B,H$41,取引履歴!$A:$A,"売却")))</f>
        <v/>
      </c>
      <c r="I43" s="95" t="str">
        <f>IF(OR($A43="-",I$41="-"),"",IF(SUMIFS(取引履歴!$Q:$Q,取引履歴!$K:$K,集計データ【売却】!$A43,取引履歴!$B:$B,I$41,取引履歴!$A:$A,"売却")=0,"",SUMIFS(取引履歴!$Q:$Q,取引履歴!$K:$K,集計データ【売却】!$A43,取引履歴!$B:$B,I$41,取引履歴!$A:$A,"売却")))</f>
        <v/>
      </c>
      <c r="J43" s="95" t="str">
        <f>IF(OR($A43="-",J$41="-"),"",IF(SUMIFS(取引履歴!$Q:$Q,取引履歴!$K:$K,集計データ【売却】!$A43,取引履歴!$B:$B,J$41,取引履歴!$A:$A,"売却")=0,"",SUMIFS(取引履歴!$Q:$Q,取引履歴!$K:$K,集計データ【売却】!$A43,取引履歴!$B:$B,J$41,取引履歴!$A:$A,"売却")))</f>
        <v/>
      </c>
      <c r="K43" s="95" t="str">
        <f>IF(OR($A43="-",K$41="-"),"",IF(SUMIFS(取引履歴!$Q:$Q,取引履歴!$K:$K,集計データ【売却】!$A43,取引履歴!$B:$B,K$41,取引履歴!$A:$A,"売却")=0,"",SUMIFS(取引履歴!$Q:$Q,取引履歴!$K:$K,集計データ【売却】!$A43,取引履歴!$B:$B,K$41,取引履歴!$A:$A,"売却")))</f>
        <v/>
      </c>
      <c r="M43" s="57"/>
    </row>
    <row r="44" spans="1:22" x14ac:dyDescent="0.4">
      <c r="A44" s="90" t="str">
        <f>初期設定!$B$9</f>
        <v>3人目</v>
      </c>
      <c r="B44" s="95" t="str">
        <f>IF(OR($A44="-",B$41="-"),"",IF(SUMIFS(取引履歴!$Q:$Q,取引履歴!$K:$K,集計データ【売却】!$A44,取引履歴!$B:$B,B$41,取引履歴!$A:$A,"売却")=0,"",SUMIFS(取引履歴!$Q:$Q,取引履歴!$K:$K,集計データ【売却】!$A44,取引履歴!$B:$B,B$41,取引履歴!$A:$A,"売却")))</f>
        <v/>
      </c>
      <c r="C44" s="95" t="str">
        <f>IF(A44="-","",IF(SUMIFS(取引履歴!Q:Q,取引履歴!K:K,集計データ【売却】!A44,取引履歴!S:S,"〇",取引履歴!A:A,"売却")=0,"",SUMIFS(取引履歴!Q:Q,取引履歴!K:K,集計データ【売却】!A44,取引履歴!S:S,"〇",取引履歴!A:A,"売却")))</f>
        <v/>
      </c>
      <c r="D44" s="95" t="str">
        <f>IF(OR($A44="-",D$41="-"),"",IF(SUMIFS(取引履歴!$Q:$Q,取引履歴!$K:$K,集計データ【売却】!$A44,取引履歴!$B:$B,D$41,取引履歴!$A:$A,"売却")=0,"",SUMIFS(取引履歴!$Q:$Q,取引履歴!$K:$K,集計データ【売却】!$A44,取引履歴!$B:$B,D$41,取引履歴!$A:$A,"売却")))</f>
        <v/>
      </c>
      <c r="E44" s="95" t="str">
        <f>IF(OR($A44="-",E$41="-"),"",IF(SUMIFS(取引履歴!$Q:$Q,取引履歴!$K:$K,集計データ【売却】!$A44,取引履歴!$B:$B,E$41,取引履歴!$A:$A,"売却")=0,"",SUMIFS(取引履歴!$Q:$Q,取引履歴!$K:$K,集計データ【売却】!$A44,取引履歴!$B:$B,E$41,取引履歴!$A:$A,"売却")))</f>
        <v/>
      </c>
      <c r="F44" s="95" t="str">
        <f>IF(OR($A44="-",F$41="-"),"",IF(SUMIFS(取引履歴!$Q:$Q,取引履歴!$K:$K,集計データ【売却】!$A44,取引履歴!$B:$B,F$41,取引履歴!$A:$A,"売却")=0,"",SUMIFS(取引履歴!$Q:$Q,取引履歴!$K:$K,集計データ【売却】!$A44,取引履歴!$B:$B,F$41,取引履歴!$A:$A,"売却")))</f>
        <v/>
      </c>
      <c r="G44" s="95" t="str">
        <f>IF(OR($A44="-",G$41="-"),"",IF(SUMIFS(取引履歴!$Q:$Q,取引履歴!$K:$K,集計データ【売却】!$A44,取引履歴!$B:$B,G$41,取引履歴!$A:$A,"売却")=0,"",SUMIFS(取引履歴!$Q:$Q,取引履歴!$K:$K,集計データ【売却】!$A44,取引履歴!$B:$B,G$41,取引履歴!$A:$A,"売却")))</f>
        <v/>
      </c>
      <c r="H44" s="95" t="str">
        <f>IF(OR($A44="-",H$41="-"),"",IF(SUMIFS(取引履歴!$Q:$Q,取引履歴!$K:$K,集計データ【売却】!$A44,取引履歴!$B:$B,H$41,取引履歴!$A:$A,"売却")=0,"",SUMIFS(取引履歴!$Q:$Q,取引履歴!$K:$K,集計データ【売却】!$A44,取引履歴!$B:$B,H$41,取引履歴!$A:$A,"売却")))</f>
        <v/>
      </c>
      <c r="I44" s="95" t="str">
        <f>IF(OR($A44="-",I$41="-"),"",IF(SUMIFS(取引履歴!$Q:$Q,取引履歴!$K:$K,集計データ【売却】!$A44,取引履歴!$B:$B,I$41,取引履歴!$A:$A,"売却")=0,"",SUMIFS(取引履歴!$Q:$Q,取引履歴!$K:$K,集計データ【売却】!$A44,取引履歴!$B:$B,I$41,取引履歴!$A:$A,"売却")))</f>
        <v/>
      </c>
      <c r="J44" s="95" t="str">
        <f>IF(OR($A44="-",J$41="-"),"",IF(SUMIFS(取引履歴!$Q:$Q,取引履歴!$K:$K,集計データ【売却】!$A44,取引履歴!$B:$B,J$41,取引履歴!$A:$A,"売却")=0,"",SUMIFS(取引履歴!$Q:$Q,取引履歴!$K:$K,集計データ【売却】!$A44,取引履歴!$B:$B,J$41,取引履歴!$A:$A,"売却")))</f>
        <v/>
      </c>
      <c r="K44" s="95" t="str">
        <f>IF(OR($A44="-",K$41="-"),"",IF(SUMIFS(取引履歴!$Q:$Q,取引履歴!$K:$K,集計データ【売却】!$A44,取引履歴!$B:$B,K$41,取引履歴!$A:$A,"売却")=0,"",SUMIFS(取引履歴!$Q:$Q,取引履歴!$K:$K,集計データ【売却】!$A44,取引履歴!$B:$B,K$41,取引履歴!$A:$A,"売却")))</f>
        <v/>
      </c>
      <c r="M44" s="56"/>
    </row>
    <row r="45" spans="1:22" x14ac:dyDescent="0.4">
      <c r="A45" s="90" t="str">
        <f>初期設定!$B$10</f>
        <v>4人目</v>
      </c>
      <c r="B45" s="95" t="str">
        <f>IF(OR($A45="-",B$41="-"),"",IF(SUMIFS(取引履歴!$Q:$Q,取引履歴!$K:$K,集計データ【売却】!$A45,取引履歴!$B:$B,B$41,取引履歴!$A:$A,"売却")=0,"",SUMIFS(取引履歴!$Q:$Q,取引履歴!$K:$K,集計データ【売却】!$A45,取引履歴!$B:$B,B$41,取引履歴!$A:$A,"売却")))</f>
        <v/>
      </c>
      <c r="C45" s="95" t="str">
        <f>IF(A45="-","",IF(SUMIFS(取引履歴!Q:Q,取引履歴!K:K,集計データ【売却】!A45,取引履歴!S:S,"〇",取引履歴!A:A,"売却")=0,"",SUMIFS(取引履歴!Q:Q,取引履歴!K:K,集計データ【売却】!A45,取引履歴!S:S,"〇",取引履歴!A:A,"売却")))</f>
        <v/>
      </c>
      <c r="D45" s="95" t="str">
        <f>IF(OR($A45="-",D$41="-"),"",IF(SUMIFS(取引履歴!$Q:$Q,取引履歴!$K:$K,集計データ【売却】!$A45,取引履歴!$B:$B,D$41,取引履歴!$A:$A,"売却")=0,"",SUMIFS(取引履歴!$Q:$Q,取引履歴!$K:$K,集計データ【売却】!$A45,取引履歴!$B:$B,D$41,取引履歴!$A:$A,"売却")))</f>
        <v/>
      </c>
      <c r="E45" s="95" t="str">
        <f>IF(OR($A45="-",E$41="-"),"",IF(SUMIFS(取引履歴!$Q:$Q,取引履歴!$K:$K,集計データ【売却】!$A45,取引履歴!$B:$B,E$41,取引履歴!$A:$A,"売却")=0,"",SUMIFS(取引履歴!$Q:$Q,取引履歴!$K:$K,集計データ【売却】!$A45,取引履歴!$B:$B,E$41,取引履歴!$A:$A,"売却")))</f>
        <v/>
      </c>
      <c r="F45" s="95" t="str">
        <f>IF(OR($A45="-",F$41="-"),"",IF(SUMIFS(取引履歴!$Q:$Q,取引履歴!$K:$K,集計データ【売却】!$A45,取引履歴!$B:$B,F$41,取引履歴!$A:$A,"売却")=0,"",SUMIFS(取引履歴!$Q:$Q,取引履歴!$K:$K,集計データ【売却】!$A45,取引履歴!$B:$B,F$41,取引履歴!$A:$A,"売却")))</f>
        <v/>
      </c>
      <c r="G45" s="95" t="str">
        <f>IF(OR($A45="-",G$41="-"),"",IF(SUMIFS(取引履歴!$Q:$Q,取引履歴!$K:$K,集計データ【売却】!$A45,取引履歴!$B:$B,G$41,取引履歴!$A:$A,"売却")=0,"",SUMIFS(取引履歴!$Q:$Q,取引履歴!$K:$K,集計データ【売却】!$A45,取引履歴!$B:$B,G$41,取引履歴!$A:$A,"売却")))</f>
        <v/>
      </c>
      <c r="H45" s="95" t="str">
        <f>IF(OR($A45="-",H$41="-"),"",IF(SUMIFS(取引履歴!$Q:$Q,取引履歴!$K:$K,集計データ【売却】!$A45,取引履歴!$B:$B,H$41,取引履歴!$A:$A,"売却")=0,"",SUMIFS(取引履歴!$Q:$Q,取引履歴!$K:$K,集計データ【売却】!$A45,取引履歴!$B:$B,H$41,取引履歴!$A:$A,"売却")))</f>
        <v/>
      </c>
      <c r="I45" s="95" t="str">
        <f>IF(OR($A45="-",I$41="-"),"",IF(SUMIFS(取引履歴!$Q:$Q,取引履歴!$K:$K,集計データ【売却】!$A45,取引履歴!$B:$B,I$41,取引履歴!$A:$A,"売却")=0,"",SUMIFS(取引履歴!$Q:$Q,取引履歴!$K:$K,集計データ【売却】!$A45,取引履歴!$B:$B,I$41,取引履歴!$A:$A,"売却")))</f>
        <v/>
      </c>
      <c r="J45" s="95" t="str">
        <f>IF(OR($A45="-",J$41="-"),"",IF(SUMIFS(取引履歴!$Q:$Q,取引履歴!$K:$K,集計データ【売却】!$A45,取引履歴!$B:$B,J$41,取引履歴!$A:$A,"売却")=0,"",SUMIFS(取引履歴!$Q:$Q,取引履歴!$K:$K,集計データ【売却】!$A45,取引履歴!$B:$B,J$41,取引履歴!$A:$A,"売却")))</f>
        <v/>
      </c>
      <c r="K45" s="95" t="str">
        <f>IF(OR($A45="-",K$41="-"),"",IF(SUMIFS(取引履歴!$Q:$Q,取引履歴!$K:$K,集計データ【売却】!$A45,取引履歴!$B:$B,K$41,取引履歴!$A:$A,"売却")=0,"",SUMIFS(取引履歴!$Q:$Q,取引履歴!$K:$K,集計データ【売却】!$A45,取引履歴!$B:$B,K$41,取引履歴!$A:$A,"売却")))</f>
        <v/>
      </c>
    </row>
    <row r="46" spans="1:22" x14ac:dyDescent="0.4">
      <c r="A46" s="90" t="str">
        <f>初期設定!$B$11</f>
        <v>5人目</v>
      </c>
      <c r="B46" s="95" t="str">
        <f>IF(OR($A46="-",B$41="-"),"",IF(SUMIFS(取引履歴!$Q:$Q,取引履歴!$K:$K,集計データ【売却】!$A46,取引履歴!$B:$B,B$41,取引履歴!$A:$A,"売却")=0,"",SUMIFS(取引履歴!$Q:$Q,取引履歴!$K:$K,集計データ【売却】!$A46,取引履歴!$B:$B,B$41,取引履歴!$A:$A,"売却")))</f>
        <v/>
      </c>
      <c r="C46" s="95" t="str">
        <f>IF(A46="-","",IF(SUMIFS(取引履歴!Q:Q,取引履歴!K:K,集計データ【売却】!A46,取引履歴!S:S,"〇",取引履歴!A:A,"売却")=0,"",SUMIFS(取引履歴!Q:Q,取引履歴!K:K,集計データ【売却】!A46,取引履歴!S:S,"〇",取引履歴!A:A,"売却")))</f>
        <v/>
      </c>
      <c r="D46" s="95" t="str">
        <f>IF(OR($A46="-",D$41="-"),"",IF(SUMIFS(取引履歴!$Q:$Q,取引履歴!$K:$K,集計データ【売却】!$A46,取引履歴!$B:$B,D$41,取引履歴!$A:$A,"売却")=0,"",SUMIFS(取引履歴!$Q:$Q,取引履歴!$K:$K,集計データ【売却】!$A46,取引履歴!$B:$B,D$41,取引履歴!$A:$A,"売却")))</f>
        <v/>
      </c>
      <c r="E46" s="95" t="str">
        <f>IF(OR($A46="-",E$41="-"),"",IF(SUMIFS(取引履歴!$Q:$Q,取引履歴!$K:$K,集計データ【売却】!$A46,取引履歴!$B:$B,E$41,取引履歴!$A:$A,"売却")=0,"",SUMIFS(取引履歴!$Q:$Q,取引履歴!$K:$K,集計データ【売却】!$A46,取引履歴!$B:$B,E$41,取引履歴!$A:$A,"売却")))</f>
        <v/>
      </c>
      <c r="F46" s="95" t="str">
        <f>IF(OR($A46="-",F$41="-"),"",IF(SUMIFS(取引履歴!$Q:$Q,取引履歴!$K:$K,集計データ【売却】!$A46,取引履歴!$B:$B,F$41,取引履歴!$A:$A,"売却")=0,"",SUMIFS(取引履歴!$Q:$Q,取引履歴!$K:$K,集計データ【売却】!$A46,取引履歴!$B:$B,F$41,取引履歴!$A:$A,"売却")))</f>
        <v/>
      </c>
      <c r="G46" s="95" t="str">
        <f>IF(OR($A46="-",G$41="-"),"",IF(SUMIFS(取引履歴!$Q:$Q,取引履歴!$K:$K,集計データ【売却】!$A46,取引履歴!$B:$B,G$41,取引履歴!$A:$A,"売却")=0,"",SUMIFS(取引履歴!$Q:$Q,取引履歴!$K:$K,集計データ【売却】!$A46,取引履歴!$B:$B,G$41,取引履歴!$A:$A,"売却")))</f>
        <v/>
      </c>
      <c r="H46" s="95" t="str">
        <f>IF(OR($A46="-",H$41="-"),"",IF(SUMIFS(取引履歴!$Q:$Q,取引履歴!$K:$K,集計データ【売却】!$A46,取引履歴!$B:$B,H$41,取引履歴!$A:$A,"売却")=0,"",SUMIFS(取引履歴!$Q:$Q,取引履歴!$K:$K,集計データ【売却】!$A46,取引履歴!$B:$B,H$41,取引履歴!$A:$A,"売却")))</f>
        <v/>
      </c>
      <c r="I46" s="95" t="str">
        <f>IF(OR($A46="-",I$41="-"),"",IF(SUMIFS(取引履歴!$Q:$Q,取引履歴!$K:$K,集計データ【売却】!$A46,取引履歴!$B:$B,I$41,取引履歴!$A:$A,"売却")=0,"",SUMIFS(取引履歴!$Q:$Q,取引履歴!$K:$K,集計データ【売却】!$A46,取引履歴!$B:$B,I$41,取引履歴!$A:$A,"売却")))</f>
        <v/>
      </c>
      <c r="J46" s="95" t="str">
        <f>IF(OR($A46="-",J$41="-"),"",IF(SUMIFS(取引履歴!$Q:$Q,取引履歴!$K:$K,集計データ【売却】!$A46,取引履歴!$B:$B,J$41,取引履歴!$A:$A,"売却")=0,"",SUMIFS(取引履歴!$Q:$Q,取引履歴!$K:$K,集計データ【売却】!$A46,取引履歴!$B:$B,J$41,取引履歴!$A:$A,"売却")))</f>
        <v/>
      </c>
      <c r="K46" s="95" t="str">
        <f>IF(OR($A46="-",K$41="-"),"",IF(SUMIFS(取引履歴!$Q:$Q,取引履歴!$K:$K,集計データ【売却】!$A46,取引履歴!$B:$B,K$41,取引履歴!$A:$A,"売却")=0,"",SUMIFS(取引履歴!$Q:$Q,取引履歴!$K:$K,集計データ【売却】!$A46,取引履歴!$B:$B,K$41,取引履歴!$A:$A,"売却")))</f>
        <v/>
      </c>
    </row>
    <row r="47" spans="1:22" x14ac:dyDescent="0.4">
      <c r="A47" s="90" t="str">
        <f>初期設定!$B$12</f>
        <v>-</v>
      </c>
      <c r="B47" s="95" t="str">
        <f>IF(OR($A47="-",B$41="-"),"",IF(SUMIFS(取引履歴!$Q:$Q,取引履歴!$K:$K,集計データ【売却】!$A47,取引履歴!$B:$B,B$41,取引履歴!$A:$A,"売却")=0,"",SUMIFS(取引履歴!$Q:$Q,取引履歴!$K:$K,集計データ【売却】!$A47,取引履歴!$B:$B,B$41,取引履歴!$A:$A,"売却")))</f>
        <v/>
      </c>
      <c r="C47" s="95" t="str">
        <f>IF(A47="-","",IF(SUMIFS(取引履歴!Q:Q,取引履歴!K:K,集計データ【売却】!A47,取引履歴!S:S,"〇",取引履歴!A:A,"売却")=0,"",SUMIFS(取引履歴!Q:Q,取引履歴!K:K,集計データ【売却】!A47,取引履歴!S:S,"〇",取引履歴!A:A,"売却")))</f>
        <v/>
      </c>
      <c r="D47" s="95" t="str">
        <f>IF(OR($A47="-",D$41="-"),"",IF(SUMIFS(取引履歴!$Q:$Q,取引履歴!$K:$K,集計データ【売却】!$A47,取引履歴!$B:$B,D$41,取引履歴!$A:$A,"売却")=0,"",SUMIFS(取引履歴!$Q:$Q,取引履歴!$K:$K,集計データ【売却】!$A47,取引履歴!$B:$B,D$41,取引履歴!$A:$A,"売却")))</f>
        <v/>
      </c>
      <c r="E47" s="95" t="str">
        <f>IF(OR($A47="-",E$41="-"),"",IF(SUMIFS(取引履歴!$Q:$Q,取引履歴!$K:$K,集計データ【売却】!$A47,取引履歴!$B:$B,E$41,取引履歴!$A:$A,"売却")=0,"",SUMIFS(取引履歴!$Q:$Q,取引履歴!$K:$K,集計データ【売却】!$A47,取引履歴!$B:$B,E$41,取引履歴!$A:$A,"売却")))</f>
        <v/>
      </c>
      <c r="F47" s="95" t="str">
        <f>IF(OR($A47="-",F$41="-"),"",IF(SUMIFS(取引履歴!$Q:$Q,取引履歴!$K:$K,集計データ【売却】!$A47,取引履歴!$B:$B,F$41,取引履歴!$A:$A,"売却")=0,"",SUMIFS(取引履歴!$Q:$Q,取引履歴!$K:$K,集計データ【売却】!$A47,取引履歴!$B:$B,F$41,取引履歴!$A:$A,"売却")))</f>
        <v/>
      </c>
      <c r="G47" s="95" t="str">
        <f>IF(OR($A47="-",G$41="-"),"",IF(SUMIFS(取引履歴!$Q:$Q,取引履歴!$K:$K,集計データ【売却】!$A47,取引履歴!$B:$B,G$41,取引履歴!$A:$A,"売却")=0,"",SUMIFS(取引履歴!$Q:$Q,取引履歴!$K:$K,集計データ【売却】!$A47,取引履歴!$B:$B,G$41,取引履歴!$A:$A,"売却")))</f>
        <v/>
      </c>
      <c r="H47" s="95" t="str">
        <f>IF(OR($A47="-",H$41="-"),"",IF(SUMIFS(取引履歴!$Q:$Q,取引履歴!$K:$K,集計データ【売却】!$A47,取引履歴!$B:$B,H$41,取引履歴!$A:$A,"売却")=0,"",SUMIFS(取引履歴!$Q:$Q,取引履歴!$K:$K,集計データ【売却】!$A47,取引履歴!$B:$B,H$41,取引履歴!$A:$A,"売却")))</f>
        <v/>
      </c>
      <c r="I47" s="95" t="str">
        <f>IF(OR($A47="-",I$41="-"),"",IF(SUMIFS(取引履歴!$Q:$Q,取引履歴!$K:$K,集計データ【売却】!$A47,取引履歴!$B:$B,I$41,取引履歴!$A:$A,"売却")=0,"",SUMIFS(取引履歴!$Q:$Q,取引履歴!$K:$K,集計データ【売却】!$A47,取引履歴!$B:$B,I$41,取引履歴!$A:$A,"売却")))</f>
        <v/>
      </c>
      <c r="J47" s="95" t="str">
        <f>IF(OR($A47="-",J$41="-"),"",IF(SUMIFS(取引履歴!$Q:$Q,取引履歴!$K:$K,集計データ【売却】!$A47,取引履歴!$B:$B,J$41,取引履歴!$A:$A,"売却")=0,"",SUMIFS(取引履歴!$Q:$Q,取引履歴!$K:$K,集計データ【売却】!$A47,取引履歴!$B:$B,J$41,取引履歴!$A:$A,"売却")))</f>
        <v/>
      </c>
      <c r="K47" s="95" t="str">
        <f>IF(OR($A47="-",K$41="-"),"",IF(SUMIFS(取引履歴!$Q:$Q,取引履歴!$K:$K,集計データ【売却】!$A47,取引履歴!$B:$B,K$41,取引履歴!$A:$A,"売却")=0,"",SUMIFS(取引履歴!$Q:$Q,取引履歴!$K:$K,集計データ【売却】!$A47,取引履歴!$B:$B,K$41,取引履歴!$A:$A,"売却")))</f>
        <v/>
      </c>
    </row>
    <row r="49" spans="1:18" ht="19.5" x14ac:dyDescent="0.4">
      <c r="A49" s="92" t="s">
        <v>103</v>
      </c>
      <c r="B49" s="56"/>
    </row>
    <row r="50" spans="1:18" s="61" customFormat="1" x14ac:dyDescent="0.4">
      <c r="A50" s="93" t="s">
        <v>27</v>
      </c>
      <c r="B50" s="161" t="str">
        <f>初期設定!$A$7</f>
        <v>マネックス証券</v>
      </c>
      <c r="C50" s="161" t="str">
        <f>初期設定!$A$8</f>
        <v>SBI証券</v>
      </c>
      <c r="D50" s="161" t="str">
        <f>初期設定!$A$9</f>
        <v>楽天証券</v>
      </c>
      <c r="E50" s="161" t="str">
        <f>初期設定!$A$10</f>
        <v>松井証券</v>
      </c>
      <c r="F50" s="161" t="str">
        <f>初期設定!$A$11</f>
        <v>auカブコム証券</v>
      </c>
      <c r="G50" s="161" t="str">
        <f>初期設定!$A$12</f>
        <v>SMBC日興証券</v>
      </c>
      <c r="H50" s="161" t="str">
        <f>初期設定!$A$13</f>
        <v>野村證券</v>
      </c>
      <c r="I50" s="161" t="str">
        <f>初期設定!$A$14</f>
        <v>みずほ証券</v>
      </c>
      <c r="J50" s="161" t="str">
        <f>初期設定!$A$15</f>
        <v>大和証券</v>
      </c>
      <c r="K50" s="161" t="str">
        <f>初期設定!$A$16</f>
        <v>岡三オンライン証券</v>
      </c>
      <c r="L50" s="161" t="str">
        <f>初期設定!$A$17</f>
        <v>岡三証券</v>
      </c>
      <c r="M50" s="161" t="str">
        <f>初期設定!$A$18</f>
        <v>ネオモバ</v>
      </c>
      <c r="N50" s="161" t="str">
        <f>初期設定!$A$19</f>
        <v>ネオトレ</v>
      </c>
      <c r="O50" s="161" t="str">
        <f>初期設定!$A$20</f>
        <v>LINE証券</v>
      </c>
      <c r="P50" s="161" t="str">
        <f>初期設定!$A$21</f>
        <v>PayPay証券</v>
      </c>
      <c r="Q50" s="161" t="str">
        <f>初期設定!$A$22</f>
        <v>GMOクリック証券</v>
      </c>
      <c r="R50" s="161" t="str">
        <f>初期設定!$A$23</f>
        <v>-</v>
      </c>
    </row>
    <row r="51" spans="1:18" x14ac:dyDescent="0.4">
      <c r="A51" s="94" t="str">
        <f>初期設定!$B$7</f>
        <v>1人目</v>
      </c>
      <c r="B51" s="4" t="str">
        <f>IF(OR($A51="-",B$50="-"),"",IF(SUMIFS(取引履歴!$Q:$Q,取引履歴!$K:$K,集計データ【売却】!$A51,取引履歴!$J:$J,集計データ【売却】!B$50,取引履歴!$A:$A,"売却")=0,"",SUMIFS(取引履歴!$Q:$Q,取引履歴!$K:$K,集計データ【売却】!$A51,取引履歴!$J:$J,集計データ【売却】!B$50,取引履歴!$A:$A,"売却")))</f>
        <v/>
      </c>
      <c r="C51" s="4" t="str">
        <f>IF(OR($A51="-",C$50="-"),"",IF(SUMIFS(取引履歴!$Q:$Q,取引履歴!$K:$K,集計データ【売却】!$A51,取引履歴!$J:$J,集計データ【売却】!C$50,取引履歴!$A:$A,"売却")=0,"",SUMIFS(取引履歴!$Q:$Q,取引履歴!$K:$K,集計データ【売却】!$A51,取引履歴!$J:$J,集計データ【売却】!C$50,取引履歴!$A:$A,"売却")))</f>
        <v/>
      </c>
      <c r="D51" s="4" t="str">
        <f>IF(OR($A51="-",D$50="-"),"",IF(SUMIFS(取引履歴!$Q:$Q,取引履歴!$K:$K,集計データ【売却】!$A51,取引履歴!$J:$J,集計データ【売却】!D$50,取引履歴!$A:$A,"売却")=0,"",SUMIFS(取引履歴!$Q:$Q,取引履歴!$K:$K,集計データ【売却】!$A51,取引履歴!$J:$J,集計データ【売却】!D$50,取引履歴!$A:$A,"売却")))</f>
        <v/>
      </c>
      <c r="E51" s="4" t="str">
        <f>IF(OR($A51="-",E$50="-"),"",IF(SUMIFS(取引履歴!$Q:$Q,取引履歴!$K:$K,集計データ【売却】!$A51,取引履歴!$J:$J,集計データ【売却】!E$50,取引履歴!$A:$A,"売却")=0,"",SUMIFS(取引履歴!$Q:$Q,取引履歴!$K:$K,集計データ【売却】!$A51,取引履歴!$J:$J,集計データ【売却】!E$50,取引履歴!$A:$A,"売却")))</f>
        <v/>
      </c>
      <c r="F51" s="4" t="str">
        <f>IF(OR($A51="-",F$50="-"),"",IF(SUMIFS(取引履歴!$Q:$Q,取引履歴!$K:$K,集計データ【売却】!$A51,取引履歴!$J:$J,集計データ【売却】!F$50,取引履歴!$A:$A,"売却")=0,"",SUMIFS(取引履歴!$Q:$Q,取引履歴!$K:$K,集計データ【売却】!$A51,取引履歴!$J:$J,集計データ【売却】!F$50,取引履歴!$A:$A,"売却")))</f>
        <v/>
      </c>
      <c r="G51" s="4" t="str">
        <f>IF(OR($A51="-",G$50="-"),"",IF(SUMIFS(取引履歴!$Q:$Q,取引履歴!$K:$K,集計データ【売却】!$A51,取引履歴!$J:$J,集計データ【売却】!G$50,取引履歴!$A:$A,"売却")=0,"",SUMIFS(取引履歴!$Q:$Q,取引履歴!$K:$K,集計データ【売却】!$A51,取引履歴!$J:$J,集計データ【売却】!G$50,取引履歴!$A:$A,"売却")))</f>
        <v/>
      </c>
      <c r="H51" s="4" t="str">
        <f>IF(OR($A51="-",H$50="-"),"",IF(SUMIFS(取引履歴!$Q:$Q,取引履歴!$K:$K,集計データ【売却】!$A51,取引履歴!$J:$J,集計データ【売却】!H$50,取引履歴!$A:$A,"売却")=0,"",SUMIFS(取引履歴!$Q:$Q,取引履歴!$K:$K,集計データ【売却】!$A51,取引履歴!$J:$J,集計データ【売却】!H$50,取引履歴!$A:$A,"売却")))</f>
        <v/>
      </c>
      <c r="I51" s="4" t="str">
        <f>IF(OR($A51="-",I$50="-"),"",IF(SUMIFS(取引履歴!$Q:$Q,取引履歴!$K:$K,集計データ【売却】!$A51,取引履歴!$J:$J,集計データ【売却】!I$50,取引履歴!$A:$A,"売却")=0,"",SUMIFS(取引履歴!$Q:$Q,取引履歴!$K:$K,集計データ【売却】!$A51,取引履歴!$J:$J,集計データ【売却】!I$50,取引履歴!$A:$A,"売却")))</f>
        <v/>
      </c>
      <c r="J51" s="4" t="str">
        <f>IF(OR($A51="-",J$50="-"),"",IF(SUMIFS(取引履歴!$Q:$Q,取引履歴!$K:$K,集計データ【売却】!$A51,取引履歴!$J:$J,集計データ【売却】!J$50,取引履歴!$A:$A,"売却")=0,"",SUMIFS(取引履歴!$Q:$Q,取引履歴!$K:$K,集計データ【売却】!$A51,取引履歴!$J:$J,集計データ【売却】!J$50,取引履歴!$A:$A,"売却")))</f>
        <v/>
      </c>
      <c r="K51" s="4" t="str">
        <f>IF(OR($A51="-",K$50="-"),"",IF(SUMIFS(取引履歴!$Q:$Q,取引履歴!$K:$K,集計データ【売却】!$A51,取引履歴!$J:$J,集計データ【売却】!K$50,取引履歴!$A:$A,"売却")=0,"",SUMIFS(取引履歴!$Q:$Q,取引履歴!$K:$K,集計データ【売却】!$A51,取引履歴!$J:$J,集計データ【売却】!K$50,取引履歴!$A:$A,"売却")))</f>
        <v/>
      </c>
      <c r="L51" s="4" t="str">
        <f>IF(OR($A51="-",L$50="-"),"",IF(SUMIFS(取引履歴!$Q:$Q,取引履歴!$K:$K,集計データ【売却】!$A51,取引履歴!$J:$J,集計データ【売却】!L$50,取引履歴!$A:$A,"売却")=0,"",SUMIFS(取引履歴!$Q:$Q,取引履歴!$K:$K,集計データ【売却】!$A51,取引履歴!$J:$J,集計データ【売却】!L$50,取引履歴!$A:$A,"売却")))</f>
        <v/>
      </c>
      <c r="M51" s="4" t="str">
        <f>IF(OR($A51="-",M$50="-"),"",IF(SUMIFS(取引履歴!$Q:$Q,取引履歴!$K:$K,集計データ【売却】!$A51,取引履歴!$J:$J,集計データ【売却】!M$50,取引履歴!$A:$A,"売却")=0,"",SUMIFS(取引履歴!$Q:$Q,取引履歴!$K:$K,集計データ【売却】!$A51,取引履歴!$J:$J,集計データ【売却】!M$50,取引履歴!$A:$A,"売却")))</f>
        <v/>
      </c>
      <c r="N51" s="4" t="str">
        <f>IF(OR($A51="-",N$50="-"),"",IF(SUMIFS(取引履歴!$Q:$Q,取引履歴!$K:$K,集計データ【売却】!$A51,取引履歴!$J:$J,集計データ【売却】!N$50,取引履歴!$A:$A,"売却")=0,"",SUMIFS(取引履歴!$Q:$Q,取引履歴!$K:$K,集計データ【売却】!$A51,取引履歴!$J:$J,集計データ【売却】!N$50,取引履歴!$A:$A,"売却")))</f>
        <v/>
      </c>
      <c r="O51" s="4" t="str">
        <f>IF(OR($A51="-",O$50="-"),"",IF(SUMIFS(取引履歴!$Q:$Q,取引履歴!$K:$K,集計データ【売却】!$A51,取引履歴!$J:$J,集計データ【売却】!O$50,取引履歴!$A:$A,"売却")=0,"",SUMIFS(取引履歴!$Q:$Q,取引履歴!$K:$K,集計データ【売却】!$A51,取引履歴!$J:$J,集計データ【売却】!O$50,取引履歴!$A:$A,"売却")))</f>
        <v/>
      </c>
      <c r="P51" s="4" t="str">
        <f>IF(OR($A51="-",P$50="-"),"",IF(SUMIFS(取引履歴!$Q:$Q,取引履歴!$K:$K,集計データ【売却】!$A51,取引履歴!$J:$J,集計データ【売却】!P$50,取引履歴!$A:$A,"売却")=0,"",SUMIFS(取引履歴!$Q:$Q,取引履歴!$K:$K,集計データ【売却】!$A51,取引履歴!$J:$J,集計データ【売却】!P$50,取引履歴!$A:$A,"売却")))</f>
        <v/>
      </c>
      <c r="Q51" s="4" t="str">
        <f>IF(OR($A51="-",Q$50="-"),"",IF(SUMIFS(取引履歴!$Q:$Q,取引履歴!$K:$K,集計データ【売却】!$A51,取引履歴!$J:$J,集計データ【売却】!Q$50,取引履歴!$A:$A,"売却")=0,"",SUMIFS(取引履歴!$Q:$Q,取引履歴!$K:$K,集計データ【売却】!$A51,取引履歴!$J:$J,集計データ【売却】!Q$50,取引履歴!$A:$A,"売却")))</f>
        <v/>
      </c>
      <c r="R51" s="4" t="str">
        <f>IF(OR($A51="-",R$50="-"),"",IF(SUMIFS(取引履歴!$Q:$Q,取引履歴!$K:$K,集計データ【売却】!$A51,取引履歴!$J:$J,集計データ【売却】!R$50,取引履歴!$A:$A,"売却")=0,"",SUMIFS(取引履歴!$Q:$Q,取引履歴!$K:$K,集計データ【売却】!$A51,取引履歴!$J:$J,集計データ【売却】!R$50,取引履歴!$A:$A,"売却")))</f>
        <v/>
      </c>
    </row>
    <row r="52" spans="1:18" x14ac:dyDescent="0.4">
      <c r="A52" s="94" t="str">
        <f>初期設定!$B$8</f>
        <v>2人目</v>
      </c>
      <c r="B52" s="4" t="str">
        <f>IF(OR($A52="-",B$50="-"),"",IF(SUMIFS(取引履歴!$Q:$Q,取引履歴!$K:$K,集計データ【売却】!$A52,取引履歴!$J:$J,集計データ【売却】!B$50,取引履歴!$A:$A,"売却")=0,"",SUMIFS(取引履歴!$Q:$Q,取引履歴!$K:$K,集計データ【売却】!$A52,取引履歴!$J:$J,集計データ【売却】!B$50,取引履歴!$A:$A,"売却")))</f>
        <v/>
      </c>
      <c r="C52" s="4" t="str">
        <f>IF(OR($A52="-",C$50="-"),"",IF(SUMIFS(取引履歴!$Q:$Q,取引履歴!$K:$K,集計データ【売却】!$A52,取引履歴!$J:$J,集計データ【売却】!C$50,取引履歴!$A:$A,"売却")=0,"",SUMIFS(取引履歴!$Q:$Q,取引履歴!$K:$K,集計データ【売却】!$A52,取引履歴!$J:$J,集計データ【売却】!C$50,取引履歴!$A:$A,"売却")))</f>
        <v/>
      </c>
      <c r="D52" s="4" t="str">
        <f>IF(OR($A52="-",D$50="-"),"",IF(SUMIFS(取引履歴!$Q:$Q,取引履歴!$K:$K,集計データ【売却】!$A52,取引履歴!$J:$J,集計データ【売却】!D$50,取引履歴!$A:$A,"売却")=0,"",SUMIFS(取引履歴!$Q:$Q,取引履歴!$K:$K,集計データ【売却】!$A52,取引履歴!$J:$J,集計データ【売却】!D$50,取引履歴!$A:$A,"売却")))</f>
        <v/>
      </c>
      <c r="E52" s="4" t="str">
        <f>IF(OR($A52="-",E$50="-"),"",IF(SUMIFS(取引履歴!$Q:$Q,取引履歴!$K:$K,集計データ【売却】!$A52,取引履歴!$J:$J,集計データ【売却】!E$50,取引履歴!$A:$A,"売却")=0,"",SUMIFS(取引履歴!$Q:$Q,取引履歴!$K:$K,集計データ【売却】!$A52,取引履歴!$J:$J,集計データ【売却】!E$50,取引履歴!$A:$A,"売却")))</f>
        <v/>
      </c>
      <c r="F52" s="4" t="str">
        <f>IF(OR($A52="-",F$50="-"),"",IF(SUMIFS(取引履歴!$Q:$Q,取引履歴!$K:$K,集計データ【売却】!$A52,取引履歴!$J:$J,集計データ【売却】!F$50,取引履歴!$A:$A,"売却")=0,"",SUMIFS(取引履歴!$Q:$Q,取引履歴!$K:$K,集計データ【売却】!$A52,取引履歴!$J:$J,集計データ【売却】!F$50,取引履歴!$A:$A,"売却")))</f>
        <v/>
      </c>
      <c r="G52" s="4" t="str">
        <f>IF(OR($A52="-",G$50="-"),"",IF(SUMIFS(取引履歴!$Q:$Q,取引履歴!$K:$K,集計データ【売却】!$A52,取引履歴!$J:$J,集計データ【売却】!G$50,取引履歴!$A:$A,"売却")=0,"",SUMIFS(取引履歴!$Q:$Q,取引履歴!$K:$K,集計データ【売却】!$A52,取引履歴!$J:$J,集計データ【売却】!G$50,取引履歴!$A:$A,"売却")))</f>
        <v/>
      </c>
      <c r="H52" s="4" t="str">
        <f>IF(OR($A52="-",H$50="-"),"",IF(SUMIFS(取引履歴!$Q:$Q,取引履歴!$K:$K,集計データ【売却】!$A52,取引履歴!$J:$J,集計データ【売却】!H$50,取引履歴!$A:$A,"売却")=0,"",SUMIFS(取引履歴!$Q:$Q,取引履歴!$K:$K,集計データ【売却】!$A52,取引履歴!$J:$J,集計データ【売却】!H$50,取引履歴!$A:$A,"売却")))</f>
        <v/>
      </c>
      <c r="I52" s="4" t="str">
        <f>IF(OR($A52="-",I$50="-"),"",IF(SUMIFS(取引履歴!$Q:$Q,取引履歴!$K:$K,集計データ【売却】!$A52,取引履歴!$J:$J,集計データ【売却】!I$50,取引履歴!$A:$A,"売却")=0,"",SUMIFS(取引履歴!$Q:$Q,取引履歴!$K:$K,集計データ【売却】!$A52,取引履歴!$J:$J,集計データ【売却】!I$50,取引履歴!$A:$A,"売却")))</f>
        <v/>
      </c>
      <c r="J52" s="4" t="str">
        <f>IF(OR($A52="-",J$50="-"),"",IF(SUMIFS(取引履歴!$Q:$Q,取引履歴!$K:$K,集計データ【売却】!$A52,取引履歴!$J:$J,集計データ【売却】!J$50,取引履歴!$A:$A,"売却")=0,"",SUMIFS(取引履歴!$Q:$Q,取引履歴!$K:$K,集計データ【売却】!$A52,取引履歴!$J:$J,集計データ【売却】!J$50,取引履歴!$A:$A,"売却")))</f>
        <v/>
      </c>
      <c r="K52" s="4" t="str">
        <f>IF(OR($A52="-",K$50="-"),"",IF(SUMIFS(取引履歴!$Q:$Q,取引履歴!$K:$K,集計データ【売却】!$A52,取引履歴!$J:$J,集計データ【売却】!K$50,取引履歴!$A:$A,"売却")=0,"",SUMIFS(取引履歴!$Q:$Q,取引履歴!$K:$K,集計データ【売却】!$A52,取引履歴!$J:$J,集計データ【売却】!K$50,取引履歴!$A:$A,"売却")))</f>
        <v/>
      </c>
      <c r="L52" s="4" t="str">
        <f>IF(OR($A52="-",L$50="-"),"",IF(SUMIFS(取引履歴!$Q:$Q,取引履歴!$K:$K,集計データ【売却】!$A52,取引履歴!$J:$J,集計データ【売却】!L$50,取引履歴!$A:$A,"売却")=0,"",SUMIFS(取引履歴!$Q:$Q,取引履歴!$K:$K,集計データ【売却】!$A52,取引履歴!$J:$J,集計データ【売却】!L$50,取引履歴!$A:$A,"売却")))</f>
        <v/>
      </c>
      <c r="M52" s="4" t="str">
        <f>IF(OR($A52="-",M$50="-"),"",IF(SUMIFS(取引履歴!$Q:$Q,取引履歴!$K:$K,集計データ【売却】!$A52,取引履歴!$J:$J,集計データ【売却】!M$50,取引履歴!$A:$A,"売却")=0,"",SUMIFS(取引履歴!$Q:$Q,取引履歴!$K:$K,集計データ【売却】!$A52,取引履歴!$J:$J,集計データ【売却】!M$50,取引履歴!$A:$A,"売却")))</f>
        <v/>
      </c>
      <c r="N52" s="4" t="str">
        <f>IF(OR($A52="-",N$50="-"),"",IF(SUMIFS(取引履歴!$Q:$Q,取引履歴!$K:$K,集計データ【売却】!$A52,取引履歴!$J:$J,集計データ【売却】!N$50,取引履歴!$A:$A,"売却")=0,"",SUMIFS(取引履歴!$Q:$Q,取引履歴!$K:$K,集計データ【売却】!$A52,取引履歴!$J:$J,集計データ【売却】!N$50,取引履歴!$A:$A,"売却")))</f>
        <v/>
      </c>
      <c r="O52" s="4" t="str">
        <f>IF(OR($A52="-",O$50="-"),"",IF(SUMIFS(取引履歴!$Q:$Q,取引履歴!$K:$K,集計データ【売却】!$A52,取引履歴!$J:$J,集計データ【売却】!O$50,取引履歴!$A:$A,"売却")=0,"",SUMIFS(取引履歴!$Q:$Q,取引履歴!$K:$K,集計データ【売却】!$A52,取引履歴!$J:$J,集計データ【売却】!O$50,取引履歴!$A:$A,"売却")))</f>
        <v/>
      </c>
      <c r="P52" s="4" t="str">
        <f>IF(OR($A52="-",P$50="-"),"",IF(SUMIFS(取引履歴!$Q:$Q,取引履歴!$K:$K,集計データ【売却】!$A52,取引履歴!$J:$J,集計データ【売却】!P$50,取引履歴!$A:$A,"売却")=0,"",SUMIFS(取引履歴!$Q:$Q,取引履歴!$K:$K,集計データ【売却】!$A52,取引履歴!$J:$J,集計データ【売却】!P$50,取引履歴!$A:$A,"売却")))</f>
        <v/>
      </c>
      <c r="Q52" s="4" t="str">
        <f>IF(OR($A52="-",Q$50="-"),"",IF(SUMIFS(取引履歴!$Q:$Q,取引履歴!$K:$K,集計データ【売却】!$A52,取引履歴!$J:$J,集計データ【売却】!Q$50,取引履歴!$A:$A,"売却")=0,"",SUMIFS(取引履歴!$Q:$Q,取引履歴!$K:$K,集計データ【売却】!$A52,取引履歴!$J:$J,集計データ【売却】!Q$50,取引履歴!$A:$A,"売却")))</f>
        <v/>
      </c>
      <c r="R52" s="4" t="str">
        <f>IF(OR($A52="-",R$50="-"),"",IF(SUMIFS(取引履歴!$Q:$Q,取引履歴!$K:$K,集計データ【売却】!$A52,取引履歴!$J:$J,集計データ【売却】!R$50,取引履歴!$A:$A,"売却")=0,"",SUMIFS(取引履歴!$Q:$Q,取引履歴!$K:$K,集計データ【売却】!$A52,取引履歴!$J:$J,集計データ【売却】!R$50,取引履歴!$A:$A,"売却")))</f>
        <v/>
      </c>
    </row>
    <row r="53" spans="1:18" x14ac:dyDescent="0.4">
      <c r="A53" s="94" t="str">
        <f>初期設定!$B$9</f>
        <v>3人目</v>
      </c>
      <c r="B53" s="4" t="str">
        <f>IF(OR($A53="-",B$50="-"),"",IF(SUMIFS(取引履歴!$Q:$Q,取引履歴!$K:$K,集計データ【売却】!$A53,取引履歴!$J:$J,集計データ【売却】!B$50,取引履歴!$A:$A,"売却")=0,"",SUMIFS(取引履歴!$Q:$Q,取引履歴!$K:$K,集計データ【売却】!$A53,取引履歴!$J:$J,集計データ【売却】!B$50,取引履歴!$A:$A,"売却")))</f>
        <v/>
      </c>
      <c r="C53" s="4" t="str">
        <f>IF(OR($A53="-",C$50="-"),"",IF(SUMIFS(取引履歴!$Q:$Q,取引履歴!$K:$K,集計データ【売却】!$A53,取引履歴!$J:$J,集計データ【売却】!C$50,取引履歴!$A:$A,"売却")=0,"",SUMIFS(取引履歴!$Q:$Q,取引履歴!$K:$K,集計データ【売却】!$A53,取引履歴!$J:$J,集計データ【売却】!C$50,取引履歴!$A:$A,"売却")))</f>
        <v/>
      </c>
      <c r="D53" s="4" t="str">
        <f>IF(OR($A53="-",D$50="-"),"",IF(SUMIFS(取引履歴!$Q:$Q,取引履歴!$K:$K,集計データ【売却】!$A53,取引履歴!$J:$J,集計データ【売却】!D$50,取引履歴!$A:$A,"売却")=0,"",SUMIFS(取引履歴!$Q:$Q,取引履歴!$K:$K,集計データ【売却】!$A53,取引履歴!$J:$J,集計データ【売却】!D$50,取引履歴!$A:$A,"売却")))</f>
        <v/>
      </c>
      <c r="E53" s="4" t="str">
        <f>IF(OR($A53="-",E$50="-"),"",IF(SUMIFS(取引履歴!$Q:$Q,取引履歴!$K:$K,集計データ【売却】!$A53,取引履歴!$J:$J,集計データ【売却】!E$50,取引履歴!$A:$A,"売却")=0,"",SUMIFS(取引履歴!$Q:$Q,取引履歴!$K:$K,集計データ【売却】!$A53,取引履歴!$J:$J,集計データ【売却】!E$50,取引履歴!$A:$A,"売却")))</f>
        <v/>
      </c>
      <c r="F53" s="4" t="str">
        <f>IF(OR($A53="-",F$50="-"),"",IF(SUMIFS(取引履歴!$Q:$Q,取引履歴!$K:$K,集計データ【売却】!$A53,取引履歴!$J:$J,集計データ【売却】!F$50,取引履歴!$A:$A,"売却")=0,"",SUMIFS(取引履歴!$Q:$Q,取引履歴!$K:$K,集計データ【売却】!$A53,取引履歴!$J:$J,集計データ【売却】!F$50,取引履歴!$A:$A,"売却")))</f>
        <v/>
      </c>
      <c r="G53" s="4" t="str">
        <f>IF(OR($A53="-",G$50="-"),"",IF(SUMIFS(取引履歴!$Q:$Q,取引履歴!$K:$K,集計データ【売却】!$A53,取引履歴!$J:$J,集計データ【売却】!G$50,取引履歴!$A:$A,"売却")=0,"",SUMIFS(取引履歴!$Q:$Q,取引履歴!$K:$K,集計データ【売却】!$A53,取引履歴!$J:$J,集計データ【売却】!G$50,取引履歴!$A:$A,"売却")))</f>
        <v/>
      </c>
      <c r="H53" s="4" t="str">
        <f>IF(OR($A53="-",H$50="-"),"",IF(SUMIFS(取引履歴!$Q:$Q,取引履歴!$K:$K,集計データ【売却】!$A53,取引履歴!$J:$J,集計データ【売却】!H$50,取引履歴!$A:$A,"売却")=0,"",SUMIFS(取引履歴!$Q:$Q,取引履歴!$K:$K,集計データ【売却】!$A53,取引履歴!$J:$J,集計データ【売却】!H$50,取引履歴!$A:$A,"売却")))</f>
        <v/>
      </c>
      <c r="I53" s="4" t="str">
        <f>IF(OR($A53="-",I$50="-"),"",IF(SUMIFS(取引履歴!$Q:$Q,取引履歴!$K:$K,集計データ【売却】!$A53,取引履歴!$J:$J,集計データ【売却】!I$50,取引履歴!$A:$A,"売却")=0,"",SUMIFS(取引履歴!$Q:$Q,取引履歴!$K:$K,集計データ【売却】!$A53,取引履歴!$J:$J,集計データ【売却】!I$50,取引履歴!$A:$A,"売却")))</f>
        <v/>
      </c>
      <c r="J53" s="4" t="str">
        <f>IF(OR($A53="-",J$50="-"),"",IF(SUMIFS(取引履歴!$Q:$Q,取引履歴!$K:$K,集計データ【売却】!$A53,取引履歴!$J:$J,集計データ【売却】!J$50,取引履歴!$A:$A,"売却")=0,"",SUMIFS(取引履歴!$Q:$Q,取引履歴!$K:$K,集計データ【売却】!$A53,取引履歴!$J:$J,集計データ【売却】!J$50,取引履歴!$A:$A,"売却")))</f>
        <v/>
      </c>
      <c r="K53" s="4" t="str">
        <f>IF(OR($A53="-",K$50="-"),"",IF(SUMIFS(取引履歴!$Q:$Q,取引履歴!$K:$K,集計データ【売却】!$A53,取引履歴!$J:$J,集計データ【売却】!K$50,取引履歴!$A:$A,"売却")=0,"",SUMIFS(取引履歴!$Q:$Q,取引履歴!$K:$K,集計データ【売却】!$A53,取引履歴!$J:$J,集計データ【売却】!K$50,取引履歴!$A:$A,"売却")))</f>
        <v/>
      </c>
      <c r="L53" s="4" t="str">
        <f>IF(OR($A53="-",L$50="-"),"",IF(SUMIFS(取引履歴!$Q:$Q,取引履歴!$K:$K,集計データ【売却】!$A53,取引履歴!$J:$J,集計データ【売却】!L$50,取引履歴!$A:$A,"売却")=0,"",SUMIFS(取引履歴!$Q:$Q,取引履歴!$K:$K,集計データ【売却】!$A53,取引履歴!$J:$J,集計データ【売却】!L$50,取引履歴!$A:$A,"売却")))</f>
        <v/>
      </c>
      <c r="M53" s="4" t="str">
        <f>IF(OR($A53="-",M$50="-"),"",IF(SUMIFS(取引履歴!$Q:$Q,取引履歴!$K:$K,集計データ【売却】!$A53,取引履歴!$J:$J,集計データ【売却】!M$50,取引履歴!$A:$A,"売却")=0,"",SUMIFS(取引履歴!$Q:$Q,取引履歴!$K:$K,集計データ【売却】!$A53,取引履歴!$J:$J,集計データ【売却】!M$50,取引履歴!$A:$A,"売却")))</f>
        <v/>
      </c>
      <c r="N53" s="4" t="str">
        <f>IF(OR($A53="-",N$50="-"),"",IF(SUMIFS(取引履歴!$Q:$Q,取引履歴!$K:$K,集計データ【売却】!$A53,取引履歴!$J:$J,集計データ【売却】!N$50,取引履歴!$A:$A,"売却")=0,"",SUMIFS(取引履歴!$Q:$Q,取引履歴!$K:$K,集計データ【売却】!$A53,取引履歴!$J:$J,集計データ【売却】!N$50,取引履歴!$A:$A,"売却")))</f>
        <v/>
      </c>
      <c r="O53" s="4" t="str">
        <f>IF(OR($A53="-",O$50="-"),"",IF(SUMIFS(取引履歴!$Q:$Q,取引履歴!$K:$K,集計データ【売却】!$A53,取引履歴!$J:$J,集計データ【売却】!O$50,取引履歴!$A:$A,"売却")=0,"",SUMIFS(取引履歴!$Q:$Q,取引履歴!$K:$K,集計データ【売却】!$A53,取引履歴!$J:$J,集計データ【売却】!O$50,取引履歴!$A:$A,"売却")))</f>
        <v/>
      </c>
      <c r="P53" s="4" t="str">
        <f>IF(OR($A53="-",P$50="-"),"",IF(SUMIFS(取引履歴!$Q:$Q,取引履歴!$K:$K,集計データ【売却】!$A53,取引履歴!$J:$J,集計データ【売却】!P$50,取引履歴!$A:$A,"売却")=0,"",SUMIFS(取引履歴!$Q:$Q,取引履歴!$K:$K,集計データ【売却】!$A53,取引履歴!$J:$J,集計データ【売却】!P$50,取引履歴!$A:$A,"売却")))</f>
        <v/>
      </c>
      <c r="Q53" s="4" t="str">
        <f>IF(OR($A53="-",Q$50="-"),"",IF(SUMIFS(取引履歴!$Q:$Q,取引履歴!$K:$K,集計データ【売却】!$A53,取引履歴!$J:$J,集計データ【売却】!Q$50,取引履歴!$A:$A,"売却")=0,"",SUMIFS(取引履歴!$Q:$Q,取引履歴!$K:$K,集計データ【売却】!$A53,取引履歴!$J:$J,集計データ【売却】!Q$50,取引履歴!$A:$A,"売却")))</f>
        <v/>
      </c>
      <c r="R53" s="4" t="str">
        <f>IF(OR($A53="-",R$50="-"),"",IF(SUMIFS(取引履歴!$Q:$Q,取引履歴!$K:$K,集計データ【売却】!$A53,取引履歴!$J:$J,集計データ【売却】!R$50,取引履歴!$A:$A,"売却")=0,"",SUMIFS(取引履歴!$Q:$Q,取引履歴!$K:$K,集計データ【売却】!$A53,取引履歴!$J:$J,集計データ【売却】!R$50,取引履歴!$A:$A,"売却")))</f>
        <v/>
      </c>
    </row>
    <row r="54" spans="1:18" x14ac:dyDescent="0.4">
      <c r="A54" s="94" t="str">
        <f>初期設定!$B$10</f>
        <v>4人目</v>
      </c>
      <c r="B54" s="4" t="str">
        <f>IF(OR($A54="-",B$50="-"),"",IF(SUMIFS(取引履歴!$Q:$Q,取引履歴!$K:$K,集計データ【売却】!$A54,取引履歴!$J:$J,集計データ【売却】!B$50,取引履歴!$A:$A,"売却")=0,"",SUMIFS(取引履歴!$Q:$Q,取引履歴!$K:$K,集計データ【売却】!$A54,取引履歴!$J:$J,集計データ【売却】!B$50,取引履歴!$A:$A,"売却")))</f>
        <v/>
      </c>
      <c r="C54" s="4" t="str">
        <f>IF(OR($A54="-",C$50="-"),"",IF(SUMIFS(取引履歴!$Q:$Q,取引履歴!$K:$K,集計データ【売却】!$A54,取引履歴!$J:$J,集計データ【売却】!C$50,取引履歴!$A:$A,"売却")=0,"",SUMIFS(取引履歴!$Q:$Q,取引履歴!$K:$K,集計データ【売却】!$A54,取引履歴!$J:$J,集計データ【売却】!C$50,取引履歴!$A:$A,"売却")))</f>
        <v/>
      </c>
      <c r="D54" s="4" t="str">
        <f>IF(OR($A54="-",D$50="-"),"",IF(SUMIFS(取引履歴!$Q:$Q,取引履歴!$K:$K,集計データ【売却】!$A54,取引履歴!$J:$J,集計データ【売却】!D$50,取引履歴!$A:$A,"売却")=0,"",SUMIFS(取引履歴!$Q:$Q,取引履歴!$K:$K,集計データ【売却】!$A54,取引履歴!$J:$J,集計データ【売却】!D$50,取引履歴!$A:$A,"売却")))</f>
        <v/>
      </c>
      <c r="E54" s="4" t="str">
        <f>IF(OR($A54="-",E$50="-"),"",IF(SUMIFS(取引履歴!$Q:$Q,取引履歴!$K:$K,集計データ【売却】!$A54,取引履歴!$J:$J,集計データ【売却】!E$50,取引履歴!$A:$A,"売却")=0,"",SUMIFS(取引履歴!$Q:$Q,取引履歴!$K:$K,集計データ【売却】!$A54,取引履歴!$J:$J,集計データ【売却】!E$50,取引履歴!$A:$A,"売却")))</f>
        <v/>
      </c>
      <c r="F54" s="4" t="str">
        <f>IF(OR($A54="-",F$50="-"),"",IF(SUMIFS(取引履歴!$Q:$Q,取引履歴!$K:$K,集計データ【売却】!$A54,取引履歴!$J:$J,集計データ【売却】!F$50,取引履歴!$A:$A,"売却")=0,"",SUMIFS(取引履歴!$Q:$Q,取引履歴!$K:$K,集計データ【売却】!$A54,取引履歴!$J:$J,集計データ【売却】!F$50,取引履歴!$A:$A,"売却")))</f>
        <v/>
      </c>
      <c r="G54" s="4" t="str">
        <f>IF(OR($A54="-",G$50="-"),"",IF(SUMIFS(取引履歴!$Q:$Q,取引履歴!$K:$K,集計データ【売却】!$A54,取引履歴!$J:$J,集計データ【売却】!G$50,取引履歴!$A:$A,"売却")=0,"",SUMIFS(取引履歴!$Q:$Q,取引履歴!$K:$K,集計データ【売却】!$A54,取引履歴!$J:$J,集計データ【売却】!G$50,取引履歴!$A:$A,"売却")))</f>
        <v/>
      </c>
      <c r="H54" s="4" t="str">
        <f>IF(OR($A54="-",H$50="-"),"",IF(SUMIFS(取引履歴!$Q:$Q,取引履歴!$K:$K,集計データ【売却】!$A54,取引履歴!$J:$J,集計データ【売却】!H$50,取引履歴!$A:$A,"売却")=0,"",SUMIFS(取引履歴!$Q:$Q,取引履歴!$K:$K,集計データ【売却】!$A54,取引履歴!$J:$J,集計データ【売却】!H$50,取引履歴!$A:$A,"売却")))</f>
        <v/>
      </c>
      <c r="I54" s="4" t="str">
        <f>IF(OR($A54="-",I$50="-"),"",IF(SUMIFS(取引履歴!$Q:$Q,取引履歴!$K:$K,集計データ【売却】!$A54,取引履歴!$J:$J,集計データ【売却】!I$50,取引履歴!$A:$A,"売却")=0,"",SUMIFS(取引履歴!$Q:$Q,取引履歴!$K:$K,集計データ【売却】!$A54,取引履歴!$J:$J,集計データ【売却】!I$50,取引履歴!$A:$A,"売却")))</f>
        <v/>
      </c>
      <c r="J54" s="4" t="str">
        <f>IF(OR($A54="-",J$50="-"),"",IF(SUMIFS(取引履歴!$Q:$Q,取引履歴!$K:$K,集計データ【売却】!$A54,取引履歴!$J:$J,集計データ【売却】!J$50,取引履歴!$A:$A,"売却")=0,"",SUMIFS(取引履歴!$Q:$Q,取引履歴!$K:$K,集計データ【売却】!$A54,取引履歴!$J:$J,集計データ【売却】!J$50,取引履歴!$A:$A,"売却")))</f>
        <v/>
      </c>
      <c r="K54" s="4" t="str">
        <f>IF(OR($A54="-",K$50="-"),"",IF(SUMIFS(取引履歴!$Q:$Q,取引履歴!$K:$K,集計データ【売却】!$A54,取引履歴!$J:$J,集計データ【売却】!K$50,取引履歴!$A:$A,"売却")=0,"",SUMIFS(取引履歴!$Q:$Q,取引履歴!$K:$K,集計データ【売却】!$A54,取引履歴!$J:$J,集計データ【売却】!K$50,取引履歴!$A:$A,"売却")))</f>
        <v/>
      </c>
      <c r="L54" s="4" t="str">
        <f>IF(OR($A54="-",L$50="-"),"",IF(SUMIFS(取引履歴!$Q:$Q,取引履歴!$K:$K,集計データ【売却】!$A54,取引履歴!$J:$J,集計データ【売却】!L$50,取引履歴!$A:$A,"売却")=0,"",SUMIFS(取引履歴!$Q:$Q,取引履歴!$K:$K,集計データ【売却】!$A54,取引履歴!$J:$J,集計データ【売却】!L$50,取引履歴!$A:$A,"売却")))</f>
        <v/>
      </c>
      <c r="M54" s="4" t="str">
        <f>IF(OR($A54="-",M$50="-"),"",IF(SUMIFS(取引履歴!$Q:$Q,取引履歴!$K:$K,集計データ【売却】!$A54,取引履歴!$J:$J,集計データ【売却】!M$50,取引履歴!$A:$A,"売却")=0,"",SUMIFS(取引履歴!$Q:$Q,取引履歴!$K:$K,集計データ【売却】!$A54,取引履歴!$J:$J,集計データ【売却】!M$50,取引履歴!$A:$A,"売却")))</f>
        <v/>
      </c>
      <c r="N54" s="4" t="str">
        <f>IF(OR($A54="-",N$50="-"),"",IF(SUMIFS(取引履歴!$Q:$Q,取引履歴!$K:$K,集計データ【売却】!$A54,取引履歴!$J:$J,集計データ【売却】!N$50,取引履歴!$A:$A,"売却")=0,"",SUMIFS(取引履歴!$Q:$Q,取引履歴!$K:$K,集計データ【売却】!$A54,取引履歴!$J:$J,集計データ【売却】!N$50,取引履歴!$A:$A,"売却")))</f>
        <v/>
      </c>
      <c r="O54" s="4" t="str">
        <f>IF(OR($A54="-",O$50="-"),"",IF(SUMIFS(取引履歴!$Q:$Q,取引履歴!$K:$K,集計データ【売却】!$A54,取引履歴!$J:$J,集計データ【売却】!O$50,取引履歴!$A:$A,"売却")=0,"",SUMIFS(取引履歴!$Q:$Q,取引履歴!$K:$K,集計データ【売却】!$A54,取引履歴!$J:$J,集計データ【売却】!O$50,取引履歴!$A:$A,"売却")))</f>
        <v/>
      </c>
      <c r="P54" s="4" t="str">
        <f>IF(OR($A54="-",P$50="-"),"",IF(SUMIFS(取引履歴!$Q:$Q,取引履歴!$K:$K,集計データ【売却】!$A54,取引履歴!$J:$J,集計データ【売却】!P$50,取引履歴!$A:$A,"売却")=0,"",SUMIFS(取引履歴!$Q:$Q,取引履歴!$K:$K,集計データ【売却】!$A54,取引履歴!$J:$J,集計データ【売却】!P$50,取引履歴!$A:$A,"売却")))</f>
        <v/>
      </c>
      <c r="Q54" s="4" t="str">
        <f>IF(OR($A54="-",Q$50="-"),"",IF(SUMIFS(取引履歴!$Q:$Q,取引履歴!$K:$K,集計データ【売却】!$A54,取引履歴!$J:$J,集計データ【売却】!Q$50,取引履歴!$A:$A,"売却")=0,"",SUMIFS(取引履歴!$Q:$Q,取引履歴!$K:$K,集計データ【売却】!$A54,取引履歴!$J:$J,集計データ【売却】!Q$50,取引履歴!$A:$A,"売却")))</f>
        <v/>
      </c>
      <c r="R54" s="4" t="str">
        <f>IF(OR($A54="-",R$50="-"),"",IF(SUMIFS(取引履歴!$Q:$Q,取引履歴!$K:$K,集計データ【売却】!$A54,取引履歴!$J:$J,集計データ【売却】!R$50,取引履歴!$A:$A,"売却")=0,"",SUMIFS(取引履歴!$Q:$Q,取引履歴!$K:$K,集計データ【売却】!$A54,取引履歴!$J:$J,集計データ【売却】!R$50,取引履歴!$A:$A,"売却")))</f>
        <v/>
      </c>
    </row>
    <row r="55" spans="1:18" x14ac:dyDescent="0.4">
      <c r="A55" s="94" t="str">
        <f>初期設定!$B$11</f>
        <v>5人目</v>
      </c>
      <c r="B55" s="4" t="str">
        <f>IF(OR($A55="-",B$50="-"),"",IF(SUMIFS(取引履歴!$Q:$Q,取引履歴!$K:$K,集計データ【売却】!$A55,取引履歴!$J:$J,集計データ【売却】!B$50,取引履歴!$A:$A,"売却")=0,"",SUMIFS(取引履歴!$Q:$Q,取引履歴!$K:$K,集計データ【売却】!$A55,取引履歴!$J:$J,集計データ【売却】!B$50,取引履歴!$A:$A,"売却")))</f>
        <v/>
      </c>
      <c r="C55" s="4" t="str">
        <f>IF(OR($A55="-",C$50="-"),"",IF(SUMIFS(取引履歴!$Q:$Q,取引履歴!$K:$K,集計データ【売却】!$A55,取引履歴!$J:$J,集計データ【売却】!C$50,取引履歴!$A:$A,"売却")=0,"",SUMIFS(取引履歴!$Q:$Q,取引履歴!$K:$K,集計データ【売却】!$A55,取引履歴!$J:$J,集計データ【売却】!C$50,取引履歴!$A:$A,"売却")))</f>
        <v/>
      </c>
      <c r="D55" s="4" t="str">
        <f>IF(OR($A55="-",D$50="-"),"",IF(SUMIFS(取引履歴!$Q:$Q,取引履歴!$K:$K,集計データ【売却】!$A55,取引履歴!$J:$J,集計データ【売却】!D$50,取引履歴!$A:$A,"売却")=0,"",SUMIFS(取引履歴!$Q:$Q,取引履歴!$K:$K,集計データ【売却】!$A55,取引履歴!$J:$J,集計データ【売却】!D$50,取引履歴!$A:$A,"売却")))</f>
        <v/>
      </c>
      <c r="E55" s="4" t="str">
        <f>IF(OR($A55="-",E$50="-"),"",IF(SUMIFS(取引履歴!$Q:$Q,取引履歴!$K:$K,集計データ【売却】!$A55,取引履歴!$J:$J,集計データ【売却】!E$50,取引履歴!$A:$A,"売却")=0,"",SUMIFS(取引履歴!$Q:$Q,取引履歴!$K:$K,集計データ【売却】!$A55,取引履歴!$J:$J,集計データ【売却】!E$50,取引履歴!$A:$A,"売却")))</f>
        <v/>
      </c>
      <c r="F55" s="4" t="str">
        <f>IF(OR($A55="-",F$50="-"),"",IF(SUMIFS(取引履歴!$Q:$Q,取引履歴!$K:$K,集計データ【売却】!$A55,取引履歴!$J:$J,集計データ【売却】!F$50,取引履歴!$A:$A,"売却")=0,"",SUMIFS(取引履歴!$Q:$Q,取引履歴!$K:$K,集計データ【売却】!$A55,取引履歴!$J:$J,集計データ【売却】!F$50,取引履歴!$A:$A,"売却")))</f>
        <v/>
      </c>
      <c r="G55" s="4" t="str">
        <f>IF(OR($A55="-",G$50="-"),"",IF(SUMIFS(取引履歴!$Q:$Q,取引履歴!$K:$K,集計データ【売却】!$A55,取引履歴!$J:$J,集計データ【売却】!G$50,取引履歴!$A:$A,"売却")=0,"",SUMIFS(取引履歴!$Q:$Q,取引履歴!$K:$K,集計データ【売却】!$A55,取引履歴!$J:$J,集計データ【売却】!G$50,取引履歴!$A:$A,"売却")))</f>
        <v/>
      </c>
      <c r="H55" s="4" t="str">
        <f>IF(OR($A55="-",H$50="-"),"",IF(SUMIFS(取引履歴!$Q:$Q,取引履歴!$K:$K,集計データ【売却】!$A55,取引履歴!$J:$J,集計データ【売却】!H$50,取引履歴!$A:$A,"売却")=0,"",SUMIFS(取引履歴!$Q:$Q,取引履歴!$K:$K,集計データ【売却】!$A55,取引履歴!$J:$J,集計データ【売却】!H$50,取引履歴!$A:$A,"売却")))</f>
        <v/>
      </c>
      <c r="I55" s="4" t="str">
        <f>IF(OR($A55="-",I$50="-"),"",IF(SUMIFS(取引履歴!$Q:$Q,取引履歴!$K:$K,集計データ【売却】!$A55,取引履歴!$J:$J,集計データ【売却】!I$50,取引履歴!$A:$A,"売却")=0,"",SUMIFS(取引履歴!$Q:$Q,取引履歴!$K:$K,集計データ【売却】!$A55,取引履歴!$J:$J,集計データ【売却】!I$50,取引履歴!$A:$A,"売却")))</f>
        <v/>
      </c>
      <c r="J55" s="4" t="str">
        <f>IF(OR($A55="-",J$50="-"),"",IF(SUMIFS(取引履歴!$Q:$Q,取引履歴!$K:$K,集計データ【売却】!$A55,取引履歴!$J:$J,集計データ【売却】!J$50,取引履歴!$A:$A,"売却")=0,"",SUMIFS(取引履歴!$Q:$Q,取引履歴!$K:$K,集計データ【売却】!$A55,取引履歴!$J:$J,集計データ【売却】!J$50,取引履歴!$A:$A,"売却")))</f>
        <v/>
      </c>
      <c r="K55" s="4" t="str">
        <f>IF(OR($A55="-",K$50="-"),"",IF(SUMIFS(取引履歴!$Q:$Q,取引履歴!$K:$K,集計データ【売却】!$A55,取引履歴!$J:$J,集計データ【売却】!K$50,取引履歴!$A:$A,"売却")=0,"",SUMIFS(取引履歴!$Q:$Q,取引履歴!$K:$K,集計データ【売却】!$A55,取引履歴!$J:$J,集計データ【売却】!K$50,取引履歴!$A:$A,"売却")))</f>
        <v/>
      </c>
      <c r="L55" s="4" t="str">
        <f>IF(OR($A55="-",L$50="-"),"",IF(SUMIFS(取引履歴!$Q:$Q,取引履歴!$K:$K,集計データ【売却】!$A55,取引履歴!$J:$J,集計データ【売却】!L$50,取引履歴!$A:$A,"売却")=0,"",SUMIFS(取引履歴!$Q:$Q,取引履歴!$K:$K,集計データ【売却】!$A55,取引履歴!$J:$J,集計データ【売却】!L$50,取引履歴!$A:$A,"売却")))</f>
        <v/>
      </c>
      <c r="M55" s="4" t="str">
        <f>IF(OR($A55="-",M$50="-"),"",IF(SUMIFS(取引履歴!$Q:$Q,取引履歴!$K:$K,集計データ【売却】!$A55,取引履歴!$J:$J,集計データ【売却】!M$50,取引履歴!$A:$A,"売却")=0,"",SUMIFS(取引履歴!$Q:$Q,取引履歴!$K:$K,集計データ【売却】!$A55,取引履歴!$J:$J,集計データ【売却】!M$50,取引履歴!$A:$A,"売却")))</f>
        <v/>
      </c>
      <c r="N55" s="4" t="str">
        <f>IF(OR($A55="-",N$50="-"),"",IF(SUMIFS(取引履歴!$Q:$Q,取引履歴!$K:$K,集計データ【売却】!$A55,取引履歴!$J:$J,集計データ【売却】!N$50,取引履歴!$A:$A,"売却")=0,"",SUMIFS(取引履歴!$Q:$Q,取引履歴!$K:$K,集計データ【売却】!$A55,取引履歴!$J:$J,集計データ【売却】!N$50,取引履歴!$A:$A,"売却")))</f>
        <v/>
      </c>
      <c r="O55" s="4" t="str">
        <f>IF(OR($A55="-",O$50="-"),"",IF(SUMIFS(取引履歴!$Q:$Q,取引履歴!$K:$K,集計データ【売却】!$A55,取引履歴!$J:$J,集計データ【売却】!O$50,取引履歴!$A:$A,"売却")=0,"",SUMIFS(取引履歴!$Q:$Q,取引履歴!$K:$K,集計データ【売却】!$A55,取引履歴!$J:$J,集計データ【売却】!O$50,取引履歴!$A:$A,"売却")))</f>
        <v/>
      </c>
      <c r="P55" s="4" t="str">
        <f>IF(OR($A55="-",P$50="-"),"",IF(SUMIFS(取引履歴!$Q:$Q,取引履歴!$K:$K,集計データ【売却】!$A55,取引履歴!$J:$J,集計データ【売却】!P$50,取引履歴!$A:$A,"売却")=0,"",SUMIFS(取引履歴!$Q:$Q,取引履歴!$K:$K,集計データ【売却】!$A55,取引履歴!$J:$J,集計データ【売却】!P$50,取引履歴!$A:$A,"売却")))</f>
        <v/>
      </c>
      <c r="Q55" s="4" t="str">
        <f>IF(OR($A55="-",Q$50="-"),"",IF(SUMIFS(取引履歴!$Q:$Q,取引履歴!$K:$K,集計データ【売却】!$A55,取引履歴!$J:$J,集計データ【売却】!Q$50,取引履歴!$A:$A,"売却")=0,"",SUMIFS(取引履歴!$Q:$Q,取引履歴!$K:$K,集計データ【売却】!$A55,取引履歴!$J:$J,集計データ【売却】!Q$50,取引履歴!$A:$A,"売却")))</f>
        <v/>
      </c>
      <c r="R55" s="4" t="str">
        <f>IF(OR($A55="-",R$50="-"),"",IF(SUMIFS(取引履歴!$Q:$Q,取引履歴!$K:$K,集計データ【売却】!$A55,取引履歴!$J:$J,集計データ【売却】!R$50,取引履歴!$A:$A,"売却")=0,"",SUMIFS(取引履歴!$Q:$Q,取引履歴!$K:$K,集計データ【売却】!$A55,取引履歴!$J:$J,集計データ【売却】!R$50,取引履歴!$A:$A,"売却")))</f>
        <v/>
      </c>
    </row>
    <row r="56" spans="1:18" x14ac:dyDescent="0.4">
      <c r="A56" s="94" t="str">
        <f>初期設定!$B$12</f>
        <v>-</v>
      </c>
      <c r="B56" s="4" t="str">
        <f>IF(OR($A56="-",B$50="-"),"",IF(SUMIFS(取引履歴!$Q:$Q,取引履歴!$K:$K,集計データ【売却】!$A56,取引履歴!$J:$J,集計データ【売却】!B$50,取引履歴!$A:$A,"売却")=0,"",SUMIFS(取引履歴!$Q:$Q,取引履歴!$K:$K,集計データ【売却】!$A56,取引履歴!$J:$J,集計データ【売却】!B$50,取引履歴!$A:$A,"売却")))</f>
        <v/>
      </c>
      <c r="C56" s="4" t="str">
        <f>IF(OR($A56="-",C$50="-"),"",IF(SUMIFS(取引履歴!$Q:$Q,取引履歴!$K:$K,集計データ【売却】!$A56,取引履歴!$J:$J,集計データ【売却】!C$50,取引履歴!$A:$A,"売却")=0,"",SUMIFS(取引履歴!$Q:$Q,取引履歴!$K:$K,集計データ【売却】!$A56,取引履歴!$J:$J,集計データ【売却】!C$50,取引履歴!$A:$A,"売却")))</f>
        <v/>
      </c>
      <c r="D56" s="4" t="str">
        <f>IF(OR($A56="-",D$50="-"),"",IF(SUMIFS(取引履歴!$Q:$Q,取引履歴!$K:$K,集計データ【売却】!$A56,取引履歴!$J:$J,集計データ【売却】!D$50,取引履歴!$A:$A,"売却")=0,"",SUMIFS(取引履歴!$Q:$Q,取引履歴!$K:$K,集計データ【売却】!$A56,取引履歴!$J:$J,集計データ【売却】!D$50,取引履歴!$A:$A,"売却")))</f>
        <v/>
      </c>
      <c r="E56" s="4" t="str">
        <f>IF(OR($A56="-",E$50="-"),"",IF(SUMIFS(取引履歴!$Q:$Q,取引履歴!$K:$K,集計データ【売却】!$A56,取引履歴!$J:$J,集計データ【売却】!E$50,取引履歴!$A:$A,"売却")=0,"",SUMIFS(取引履歴!$Q:$Q,取引履歴!$K:$K,集計データ【売却】!$A56,取引履歴!$J:$J,集計データ【売却】!E$50,取引履歴!$A:$A,"売却")))</f>
        <v/>
      </c>
      <c r="F56" s="4" t="str">
        <f>IF(OR($A56="-",F$50="-"),"",IF(SUMIFS(取引履歴!$Q:$Q,取引履歴!$K:$K,集計データ【売却】!$A56,取引履歴!$J:$J,集計データ【売却】!F$50,取引履歴!$A:$A,"売却")=0,"",SUMIFS(取引履歴!$Q:$Q,取引履歴!$K:$K,集計データ【売却】!$A56,取引履歴!$J:$J,集計データ【売却】!F$50,取引履歴!$A:$A,"売却")))</f>
        <v/>
      </c>
      <c r="G56" s="4" t="str">
        <f>IF(OR($A56="-",G$50="-"),"",IF(SUMIFS(取引履歴!$Q:$Q,取引履歴!$K:$K,集計データ【売却】!$A56,取引履歴!$J:$J,集計データ【売却】!G$50,取引履歴!$A:$A,"売却")=0,"",SUMIFS(取引履歴!$Q:$Q,取引履歴!$K:$K,集計データ【売却】!$A56,取引履歴!$J:$J,集計データ【売却】!G$50,取引履歴!$A:$A,"売却")))</f>
        <v/>
      </c>
      <c r="H56" s="4" t="str">
        <f>IF(OR($A56="-",H$50="-"),"",IF(SUMIFS(取引履歴!$Q:$Q,取引履歴!$K:$K,集計データ【売却】!$A56,取引履歴!$J:$J,集計データ【売却】!H$50,取引履歴!$A:$A,"売却")=0,"",SUMIFS(取引履歴!$Q:$Q,取引履歴!$K:$K,集計データ【売却】!$A56,取引履歴!$J:$J,集計データ【売却】!H$50,取引履歴!$A:$A,"売却")))</f>
        <v/>
      </c>
      <c r="I56" s="4" t="str">
        <f>IF(OR($A56="-",I$50="-"),"",IF(SUMIFS(取引履歴!$Q:$Q,取引履歴!$K:$K,集計データ【売却】!$A56,取引履歴!$J:$J,集計データ【売却】!I$50,取引履歴!$A:$A,"売却")=0,"",SUMIFS(取引履歴!$Q:$Q,取引履歴!$K:$K,集計データ【売却】!$A56,取引履歴!$J:$J,集計データ【売却】!I$50,取引履歴!$A:$A,"売却")))</f>
        <v/>
      </c>
      <c r="J56" s="4" t="str">
        <f>IF(OR($A56="-",J$50="-"),"",IF(SUMIFS(取引履歴!$Q:$Q,取引履歴!$K:$K,集計データ【売却】!$A56,取引履歴!$J:$J,集計データ【売却】!J$50,取引履歴!$A:$A,"売却")=0,"",SUMIFS(取引履歴!$Q:$Q,取引履歴!$K:$K,集計データ【売却】!$A56,取引履歴!$J:$J,集計データ【売却】!J$50,取引履歴!$A:$A,"売却")))</f>
        <v/>
      </c>
      <c r="K56" s="4" t="str">
        <f>IF(OR($A56="-",K$50="-"),"",IF(SUMIFS(取引履歴!$Q:$Q,取引履歴!$K:$K,集計データ【売却】!$A56,取引履歴!$J:$J,集計データ【売却】!K$50,取引履歴!$A:$A,"売却")=0,"",SUMIFS(取引履歴!$Q:$Q,取引履歴!$K:$K,集計データ【売却】!$A56,取引履歴!$J:$J,集計データ【売却】!K$50,取引履歴!$A:$A,"売却")))</f>
        <v/>
      </c>
      <c r="L56" s="4" t="str">
        <f>IF(OR($A56="-",L$50="-"),"",IF(SUMIFS(取引履歴!$Q:$Q,取引履歴!$K:$K,集計データ【売却】!$A56,取引履歴!$J:$J,集計データ【売却】!L$50,取引履歴!$A:$A,"売却")=0,"",SUMIFS(取引履歴!$Q:$Q,取引履歴!$K:$K,集計データ【売却】!$A56,取引履歴!$J:$J,集計データ【売却】!L$50,取引履歴!$A:$A,"売却")))</f>
        <v/>
      </c>
      <c r="M56" s="4" t="str">
        <f>IF(OR($A56="-",M$50="-"),"",IF(SUMIFS(取引履歴!$Q:$Q,取引履歴!$K:$K,集計データ【売却】!$A56,取引履歴!$J:$J,集計データ【売却】!M$50,取引履歴!$A:$A,"売却")=0,"",SUMIFS(取引履歴!$Q:$Q,取引履歴!$K:$K,集計データ【売却】!$A56,取引履歴!$J:$J,集計データ【売却】!M$50,取引履歴!$A:$A,"売却")))</f>
        <v/>
      </c>
      <c r="N56" s="4" t="str">
        <f>IF(OR($A56="-",N$50="-"),"",IF(SUMIFS(取引履歴!$Q:$Q,取引履歴!$K:$K,集計データ【売却】!$A56,取引履歴!$J:$J,集計データ【売却】!N$50,取引履歴!$A:$A,"売却")=0,"",SUMIFS(取引履歴!$Q:$Q,取引履歴!$K:$K,集計データ【売却】!$A56,取引履歴!$J:$J,集計データ【売却】!N$50,取引履歴!$A:$A,"売却")))</f>
        <v/>
      </c>
      <c r="O56" s="4" t="str">
        <f>IF(OR($A56="-",O$50="-"),"",IF(SUMIFS(取引履歴!$Q:$Q,取引履歴!$K:$K,集計データ【売却】!$A56,取引履歴!$J:$J,集計データ【売却】!O$50,取引履歴!$A:$A,"売却")=0,"",SUMIFS(取引履歴!$Q:$Q,取引履歴!$K:$K,集計データ【売却】!$A56,取引履歴!$J:$J,集計データ【売却】!O$50,取引履歴!$A:$A,"売却")))</f>
        <v/>
      </c>
      <c r="P56" s="4" t="str">
        <f>IF(OR($A56="-",P$50="-"),"",IF(SUMIFS(取引履歴!$Q:$Q,取引履歴!$K:$K,集計データ【売却】!$A56,取引履歴!$J:$J,集計データ【売却】!P$50,取引履歴!$A:$A,"売却")=0,"",SUMIFS(取引履歴!$Q:$Q,取引履歴!$K:$K,集計データ【売却】!$A56,取引履歴!$J:$J,集計データ【売却】!P$50,取引履歴!$A:$A,"売却")))</f>
        <v/>
      </c>
      <c r="Q56" s="4" t="str">
        <f>IF(OR($A56="-",Q$50="-"),"",IF(SUMIFS(取引履歴!$Q:$Q,取引履歴!$K:$K,集計データ【売却】!$A56,取引履歴!$J:$J,集計データ【売却】!Q$50,取引履歴!$A:$A,"売却")=0,"",SUMIFS(取引履歴!$Q:$Q,取引履歴!$K:$K,集計データ【売却】!$A56,取引履歴!$J:$J,集計データ【売却】!Q$50,取引履歴!$A:$A,"売却")))</f>
        <v/>
      </c>
      <c r="R56" s="4" t="str">
        <f>IF(OR($A56="-",R$50="-"),"",IF(SUMIFS(取引履歴!$Q:$Q,取引履歴!$K:$K,集計データ【売却】!$A56,取引履歴!$J:$J,集計データ【売却】!R$50,取引履歴!$A:$A,"売却")=0,"",SUMIFS(取引履歴!$Q:$Q,取引履歴!$K:$K,集計データ【売却】!$A56,取引履歴!$J:$J,集計データ【売却】!R$50,取引履歴!$A:$A,"売却")))</f>
        <v/>
      </c>
    </row>
  </sheetData>
  <mergeCells count="12">
    <mergeCell ref="A35:A36"/>
    <mergeCell ref="A37:A38"/>
    <mergeCell ref="A22:A23"/>
    <mergeCell ref="A27:A28"/>
    <mergeCell ref="A29:A30"/>
    <mergeCell ref="A31:A32"/>
    <mergeCell ref="A33:A34"/>
    <mergeCell ref="A12:A13"/>
    <mergeCell ref="A14:A15"/>
    <mergeCell ref="A16:A17"/>
    <mergeCell ref="A18:A19"/>
    <mergeCell ref="A20:A21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Q46"/>
  <sheetViews>
    <sheetView tabSelected="1" workbookViewId="0">
      <selection activeCell="F1" sqref="F1"/>
    </sheetView>
  </sheetViews>
  <sheetFormatPr defaultColWidth="8.875" defaultRowHeight="18.75" x14ac:dyDescent="0.4"/>
  <cols>
    <col min="1" max="1" width="33.125" bestFit="1" customWidth="1"/>
    <col min="2" max="2" width="9" style="11"/>
    <col min="3" max="3" width="9.5" style="11" bestFit="1" customWidth="1"/>
    <col min="4" max="4" width="8.875" style="11"/>
  </cols>
  <sheetData>
    <row r="1" spans="1:17" x14ac:dyDescent="0.4">
      <c r="A1" s="58" t="s">
        <v>64</v>
      </c>
      <c r="B1" s="59"/>
      <c r="C1" s="59"/>
      <c r="D1" s="59"/>
    </row>
    <row r="2" spans="1:17" x14ac:dyDescent="0.4">
      <c r="A2" s="56" t="s">
        <v>65</v>
      </c>
    </row>
    <row r="3" spans="1:17" x14ac:dyDescent="0.4">
      <c r="A3" s="56" t="s">
        <v>87</v>
      </c>
    </row>
    <row r="4" spans="1:17" x14ac:dyDescent="0.4">
      <c r="A4" s="57" t="s">
        <v>3983</v>
      </c>
      <c r="B4" s="116"/>
      <c r="C4"/>
      <c r="D4" s="1"/>
      <c r="E4" s="14"/>
      <c r="F4" s="11"/>
      <c r="G4" s="11"/>
      <c r="H4" s="2"/>
      <c r="J4" s="2"/>
      <c r="K4" s="2"/>
      <c r="L4" s="2"/>
      <c r="M4" s="2"/>
      <c r="P4" s="130"/>
      <c r="Q4" s="130"/>
    </row>
    <row r="6" spans="1:17" ht="48" customHeight="1" x14ac:dyDescent="0.4">
      <c r="A6" s="18" t="s">
        <v>9</v>
      </c>
      <c r="B6" s="32" t="s">
        <v>27</v>
      </c>
      <c r="C6" s="32" t="s">
        <v>85</v>
      </c>
      <c r="D6" s="18" t="s">
        <v>38</v>
      </c>
      <c r="E6" s="32" t="s">
        <v>15</v>
      </c>
      <c r="F6" s="18" t="s">
        <v>55</v>
      </c>
    </row>
    <row r="7" spans="1:17" x14ac:dyDescent="0.4">
      <c r="A7" s="3" t="s">
        <v>10</v>
      </c>
      <c r="B7" s="78" t="s">
        <v>80</v>
      </c>
      <c r="C7" s="79"/>
      <c r="D7" s="31" t="s">
        <v>39</v>
      </c>
      <c r="E7" s="157" t="s">
        <v>13</v>
      </c>
      <c r="F7" s="17" t="s">
        <v>110</v>
      </c>
    </row>
    <row r="8" spans="1:17" x14ac:dyDescent="0.4">
      <c r="A8" s="3" t="s">
        <v>16</v>
      </c>
      <c r="B8" s="78" t="s">
        <v>81</v>
      </c>
      <c r="C8" s="79"/>
      <c r="D8" s="17" t="s">
        <v>66</v>
      </c>
      <c r="E8" s="158" t="s">
        <v>12</v>
      </c>
      <c r="F8" s="17" t="s">
        <v>54</v>
      </c>
    </row>
    <row r="9" spans="1:17" x14ac:dyDescent="0.4">
      <c r="A9" s="3" t="s">
        <v>17</v>
      </c>
      <c r="B9" s="78" t="s">
        <v>82</v>
      </c>
      <c r="C9" s="79"/>
      <c r="D9" s="17" t="s">
        <v>3984</v>
      </c>
      <c r="E9" s="22"/>
      <c r="F9" s="17" t="s">
        <v>35</v>
      </c>
    </row>
    <row r="10" spans="1:17" x14ac:dyDescent="0.4">
      <c r="A10" s="3" t="s">
        <v>18</v>
      </c>
      <c r="B10" s="78" t="s">
        <v>83</v>
      </c>
      <c r="C10" s="79"/>
      <c r="D10" s="17" t="s">
        <v>52</v>
      </c>
      <c r="E10" s="22"/>
      <c r="F10" s="17" t="s">
        <v>3989</v>
      </c>
    </row>
    <row r="11" spans="1:17" x14ac:dyDescent="0.4">
      <c r="A11" s="3" t="s">
        <v>19</v>
      </c>
      <c r="B11" s="78" t="s">
        <v>84</v>
      </c>
      <c r="C11" s="79"/>
      <c r="D11" s="17" t="s">
        <v>12</v>
      </c>
      <c r="E11" s="22"/>
      <c r="F11" s="17" t="s">
        <v>3990</v>
      </c>
    </row>
    <row r="12" spans="1:17" x14ac:dyDescent="0.4">
      <c r="A12" s="3" t="s">
        <v>20</v>
      </c>
      <c r="B12" s="78" t="s">
        <v>12</v>
      </c>
      <c r="C12" s="79"/>
      <c r="D12" s="17" t="s">
        <v>12</v>
      </c>
      <c r="E12" s="22"/>
      <c r="F12" s="17" t="s">
        <v>3991</v>
      </c>
    </row>
    <row r="13" spans="1:17" x14ac:dyDescent="0.4">
      <c r="A13" s="3" t="s">
        <v>21</v>
      </c>
      <c r="B13" s="22"/>
      <c r="C13" s="22"/>
      <c r="D13" s="22"/>
      <c r="E13" s="22"/>
      <c r="F13" s="17" t="s">
        <v>4128</v>
      </c>
    </row>
    <row r="14" spans="1:17" x14ac:dyDescent="0.4">
      <c r="A14" s="3" t="s">
        <v>22</v>
      </c>
      <c r="B14" s="22"/>
      <c r="C14" s="22"/>
      <c r="D14" s="22"/>
      <c r="E14" s="22"/>
      <c r="F14" s="17" t="s">
        <v>12</v>
      </c>
    </row>
    <row r="15" spans="1:17" x14ac:dyDescent="0.4">
      <c r="A15" s="3" t="s">
        <v>23</v>
      </c>
      <c r="B15" s="22"/>
      <c r="C15" s="22"/>
      <c r="D15" s="22"/>
      <c r="E15" s="22"/>
      <c r="F15" s="17" t="s">
        <v>12</v>
      </c>
    </row>
    <row r="16" spans="1:17" x14ac:dyDescent="0.4">
      <c r="A16" s="3" t="s">
        <v>24</v>
      </c>
      <c r="B16" s="22"/>
      <c r="C16" s="22"/>
      <c r="D16" s="22"/>
      <c r="E16" s="22"/>
      <c r="F16" s="22"/>
    </row>
    <row r="17" spans="1:6" x14ac:dyDescent="0.4">
      <c r="A17" s="3" t="s">
        <v>25</v>
      </c>
      <c r="B17" s="22"/>
      <c r="C17" s="22"/>
      <c r="D17" s="22"/>
      <c r="E17" s="22"/>
      <c r="F17" s="22"/>
    </row>
    <row r="18" spans="1:6" x14ac:dyDescent="0.4">
      <c r="A18" s="3" t="s">
        <v>11</v>
      </c>
      <c r="B18" s="22"/>
      <c r="C18" s="22"/>
      <c r="D18" s="22"/>
      <c r="E18" s="22"/>
      <c r="F18" s="22"/>
    </row>
    <row r="19" spans="1:6" x14ac:dyDescent="0.4">
      <c r="A19" s="3" t="s">
        <v>4125</v>
      </c>
      <c r="B19" s="22"/>
      <c r="C19" s="22"/>
      <c r="D19" s="22"/>
      <c r="E19" s="22"/>
      <c r="F19" s="22"/>
    </row>
    <row r="20" spans="1:6" x14ac:dyDescent="0.4">
      <c r="A20" s="3" t="s">
        <v>4126</v>
      </c>
      <c r="B20" s="22"/>
      <c r="C20" s="22"/>
      <c r="D20" s="22"/>
      <c r="E20" s="22"/>
      <c r="F20" s="22"/>
    </row>
    <row r="21" spans="1:6" x14ac:dyDescent="0.4">
      <c r="A21" s="3" t="s">
        <v>4127</v>
      </c>
      <c r="B21" s="22"/>
      <c r="C21" s="22"/>
      <c r="D21" s="22"/>
      <c r="E21" s="22"/>
      <c r="F21" s="22"/>
    </row>
    <row r="22" spans="1:6" x14ac:dyDescent="0.4">
      <c r="A22" s="3" t="s">
        <v>26</v>
      </c>
      <c r="B22" s="22"/>
      <c r="C22" s="22"/>
      <c r="D22" s="22"/>
      <c r="E22" s="22"/>
      <c r="F22" s="22"/>
    </row>
    <row r="23" spans="1:6" x14ac:dyDescent="0.4">
      <c r="A23" s="5" t="s">
        <v>12</v>
      </c>
      <c r="B23" s="22"/>
      <c r="C23" s="22"/>
      <c r="D23" s="22"/>
      <c r="E23" s="22"/>
      <c r="F23" s="22"/>
    </row>
    <row r="24" spans="1:6" x14ac:dyDescent="0.4">
      <c r="A24" s="5" t="s">
        <v>12</v>
      </c>
      <c r="B24" s="22"/>
      <c r="C24" s="22"/>
      <c r="D24" s="22"/>
      <c r="E24" s="22"/>
      <c r="F24" s="22"/>
    </row>
    <row r="25" spans="1:6" x14ac:dyDescent="0.4">
      <c r="A25" s="5" t="s">
        <v>12</v>
      </c>
      <c r="B25" s="22"/>
      <c r="C25" s="22"/>
      <c r="D25" s="22"/>
      <c r="E25" s="22"/>
      <c r="F25" s="22"/>
    </row>
    <row r="26" spans="1:6" x14ac:dyDescent="0.4">
      <c r="A26" s="5" t="s">
        <v>12</v>
      </c>
      <c r="B26" s="22"/>
      <c r="C26" s="22"/>
      <c r="D26" s="22"/>
      <c r="E26" s="22"/>
      <c r="F26" s="22"/>
    </row>
    <row r="27" spans="1:6" x14ac:dyDescent="0.4">
      <c r="A27" s="5" t="s">
        <v>12</v>
      </c>
      <c r="B27" s="22"/>
      <c r="C27" s="22"/>
      <c r="D27" s="22"/>
      <c r="E27" s="22"/>
      <c r="F27" s="22"/>
    </row>
    <row r="28" spans="1:6" x14ac:dyDescent="0.4">
      <c r="A28" s="5" t="s">
        <v>12</v>
      </c>
      <c r="B28" s="22"/>
      <c r="C28" s="22"/>
      <c r="D28" s="22"/>
      <c r="E28" s="22"/>
      <c r="F28" s="22"/>
    </row>
    <row r="29" spans="1:6" x14ac:dyDescent="0.4">
      <c r="A29" s="5" t="s">
        <v>12</v>
      </c>
      <c r="B29" s="22"/>
      <c r="C29" s="22"/>
      <c r="D29" s="22"/>
      <c r="E29" s="22"/>
      <c r="F29" s="22"/>
    </row>
    <row r="30" spans="1:6" x14ac:dyDescent="0.4">
      <c r="A30" s="5" t="s">
        <v>12</v>
      </c>
      <c r="B30" s="22"/>
      <c r="C30" s="22"/>
      <c r="D30" s="22"/>
      <c r="E30" s="22"/>
      <c r="F30" s="22"/>
    </row>
    <row r="31" spans="1:6" x14ac:dyDescent="0.4">
      <c r="A31" s="5" t="s">
        <v>12</v>
      </c>
      <c r="B31" s="22"/>
      <c r="C31" s="22"/>
      <c r="D31" s="22"/>
      <c r="E31" s="22"/>
      <c r="F31" s="22"/>
    </row>
    <row r="32" spans="1:6" x14ac:dyDescent="0.4">
      <c r="A32" s="5" t="s">
        <v>12</v>
      </c>
      <c r="B32" s="22"/>
      <c r="C32" s="22"/>
      <c r="D32" s="22"/>
      <c r="E32" s="22"/>
      <c r="F32" s="22"/>
    </row>
    <row r="33" spans="1:6" x14ac:dyDescent="0.4">
      <c r="A33" s="5" t="s">
        <v>12</v>
      </c>
      <c r="B33" s="22"/>
      <c r="C33" s="22"/>
      <c r="D33" s="22"/>
      <c r="E33" s="22"/>
      <c r="F33" s="22"/>
    </row>
    <row r="34" spans="1:6" x14ac:dyDescent="0.4">
      <c r="A34" s="5" t="s">
        <v>12</v>
      </c>
      <c r="B34" s="22"/>
      <c r="C34" s="22"/>
      <c r="D34" s="22"/>
      <c r="E34" s="22"/>
      <c r="F34" s="22"/>
    </row>
    <row r="35" spans="1:6" x14ac:dyDescent="0.4">
      <c r="A35" s="5" t="s">
        <v>12</v>
      </c>
      <c r="B35" s="22"/>
      <c r="C35" s="22"/>
      <c r="D35" s="22"/>
      <c r="E35" s="22"/>
      <c r="F35" s="22"/>
    </row>
    <row r="36" spans="1:6" x14ac:dyDescent="0.4">
      <c r="A36" s="5" t="s">
        <v>12</v>
      </c>
      <c r="B36" s="22"/>
      <c r="C36" s="22"/>
      <c r="D36" s="22"/>
      <c r="E36" s="22"/>
      <c r="F36" s="22"/>
    </row>
    <row r="37" spans="1:6" x14ac:dyDescent="0.4">
      <c r="A37" s="5" t="s">
        <v>12</v>
      </c>
      <c r="B37" s="22"/>
      <c r="C37" s="22"/>
      <c r="D37" s="22"/>
      <c r="E37" s="22"/>
      <c r="F37" s="22"/>
    </row>
    <row r="38" spans="1:6" x14ac:dyDescent="0.4">
      <c r="A38" s="5" t="s">
        <v>12</v>
      </c>
      <c r="B38" s="22"/>
      <c r="C38" s="22"/>
      <c r="D38" s="22"/>
      <c r="E38" s="22"/>
      <c r="F38" s="22"/>
    </row>
    <row r="39" spans="1:6" x14ac:dyDescent="0.4">
      <c r="A39" s="5" t="s">
        <v>12</v>
      </c>
      <c r="B39" s="22"/>
      <c r="C39" s="22"/>
      <c r="D39" s="22"/>
      <c r="E39" s="22"/>
      <c r="F39" s="22"/>
    </row>
    <row r="40" spans="1:6" x14ac:dyDescent="0.4">
      <c r="A40" s="5" t="s">
        <v>12</v>
      </c>
      <c r="B40" s="22"/>
      <c r="C40" s="22"/>
      <c r="D40" s="22"/>
      <c r="E40" s="22"/>
      <c r="F40" s="22"/>
    </row>
    <row r="41" spans="1:6" x14ac:dyDescent="0.4">
      <c r="A41" s="5" t="s">
        <v>12</v>
      </c>
      <c r="B41" s="22"/>
      <c r="C41" s="22"/>
      <c r="D41" s="22"/>
      <c r="E41" s="22"/>
      <c r="F41" s="22"/>
    </row>
    <row r="42" spans="1:6" x14ac:dyDescent="0.4">
      <c r="A42" s="5" t="s">
        <v>12</v>
      </c>
      <c r="B42" s="22"/>
      <c r="C42" s="22"/>
      <c r="D42" s="22"/>
      <c r="E42" s="22"/>
      <c r="F42" s="22"/>
    </row>
    <row r="43" spans="1:6" x14ac:dyDescent="0.4">
      <c r="A43" s="5" t="s">
        <v>12</v>
      </c>
      <c r="B43" s="22"/>
      <c r="C43" s="22"/>
      <c r="D43" s="22"/>
      <c r="E43" s="22"/>
      <c r="F43" s="22"/>
    </row>
    <row r="44" spans="1:6" x14ac:dyDescent="0.4">
      <c r="A44" s="5" t="s">
        <v>12</v>
      </c>
      <c r="B44" s="22"/>
      <c r="C44" s="22"/>
      <c r="D44" s="22"/>
      <c r="E44" s="22"/>
      <c r="F44" s="22"/>
    </row>
    <row r="45" spans="1:6" x14ac:dyDescent="0.4">
      <c r="A45" s="5" t="s">
        <v>12</v>
      </c>
      <c r="B45" s="22"/>
      <c r="C45" s="22"/>
      <c r="D45" s="22"/>
      <c r="E45" s="22"/>
      <c r="F45" s="22"/>
    </row>
    <row r="46" spans="1:6" x14ac:dyDescent="0.4">
      <c r="A46" s="5" t="s">
        <v>12</v>
      </c>
      <c r="B46" s="22"/>
      <c r="C46" s="22"/>
      <c r="D46" s="22"/>
      <c r="E46" s="22"/>
      <c r="F46" s="22"/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4B68-1634-4E15-84F1-FC50512B7096}">
  <sheetPr>
    <tabColor theme="0" tint="-0.14999847407452621"/>
  </sheetPr>
  <dimension ref="A1:T856"/>
  <sheetViews>
    <sheetView workbookViewId="0">
      <pane ySplit="7" topLeftCell="A8" activePane="bottomLeft" state="frozen"/>
      <selection pane="bottomLeft" activeCell="G1" sqref="G1"/>
    </sheetView>
  </sheetViews>
  <sheetFormatPr defaultColWidth="8.875" defaultRowHeight="18.75" x14ac:dyDescent="0.4"/>
  <cols>
    <col min="1" max="1" width="6.125" style="130" customWidth="1"/>
    <col min="2" max="2" width="6.125" style="128" customWidth="1"/>
    <col min="3" max="3" width="10.5" style="41" customWidth="1"/>
    <col min="4" max="4" width="6.125" style="14" customWidth="1"/>
    <col min="5" max="5" width="23.125" customWidth="1"/>
    <col min="6" max="6" width="9.5" style="1" bestFit="1" customWidth="1"/>
    <col min="7" max="7" width="6.125" style="30" customWidth="1"/>
    <col min="8" max="8" width="10.375" style="30" customWidth="1"/>
    <col min="9" max="9" width="6.875" style="129" customWidth="1"/>
    <col min="10" max="10" width="10.625" style="48" customWidth="1"/>
    <col min="11" max="11" width="10.125" style="49" customWidth="1"/>
    <col min="12" max="12" width="9.875" style="41" customWidth="1"/>
    <col min="13" max="13" width="7.625" style="1" customWidth="1"/>
    <col min="14" max="14" width="10.5" style="7" customWidth="1"/>
    <col min="15" max="15" width="9.625" style="165" customWidth="1"/>
    <col min="16" max="16" width="6.875" customWidth="1"/>
    <col min="17" max="17" width="10.375" style="8" customWidth="1"/>
    <col min="18" max="19" width="6.125" style="130" customWidth="1"/>
    <col min="20" max="20" width="50.625" customWidth="1"/>
  </cols>
  <sheetData>
    <row r="1" spans="1:20" x14ac:dyDescent="0.4">
      <c r="A1" s="56" t="s">
        <v>57</v>
      </c>
      <c r="K1" s="47"/>
      <c r="M1" s="2"/>
      <c r="N1" s="2"/>
      <c r="O1" s="164"/>
      <c r="Q1"/>
    </row>
    <row r="2" spans="1:20" x14ac:dyDescent="0.4">
      <c r="A2" s="57" t="s">
        <v>3980</v>
      </c>
      <c r="B2" s="116"/>
      <c r="C2"/>
      <c r="D2" s="1"/>
      <c r="E2" s="14"/>
      <c r="F2" s="11"/>
      <c r="G2" s="11"/>
      <c r="H2" s="2"/>
      <c r="I2"/>
      <c r="J2" s="2"/>
      <c r="K2" s="2"/>
      <c r="L2" s="2"/>
      <c r="M2" s="2"/>
      <c r="N2"/>
      <c r="O2" s="166"/>
      <c r="P2" s="130"/>
      <c r="Q2" s="130"/>
      <c r="R2"/>
      <c r="S2"/>
    </row>
    <row r="3" spans="1:20" x14ac:dyDescent="0.4">
      <c r="A3" s="57" t="s">
        <v>58</v>
      </c>
      <c r="K3" s="47"/>
      <c r="M3" s="2"/>
      <c r="N3" s="2"/>
      <c r="O3" s="164"/>
      <c r="Q3"/>
    </row>
    <row r="4" spans="1:20" x14ac:dyDescent="0.4">
      <c r="A4" s="57" t="s">
        <v>3983</v>
      </c>
      <c r="B4" s="116"/>
      <c r="C4"/>
      <c r="D4" s="1"/>
      <c r="E4" s="14"/>
      <c r="F4" s="11"/>
      <c r="G4" s="11"/>
      <c r="H4" s="2"/>
      <c r="I4"/>
      <c r="J4" s="2"/>
      <c r="K4" s="2"/>
      <c r="L4" s="2"/>
      <c r="M4" s="2"/>
      <c r="N4"/>
      <c r="O4" s="166"/>
      <c r="P4" s="130"/>
      <c r="Q4" s="130"/>
      <c r="R4"/>
      <c r="S4"/>
    </row>
    <row r="5" spans="1:20" x14ac:dyDescent="0.4">
      <c r="A5" s="57" t="s">
        <v>3979</v>
      </c>
      <c r="B5" s="116"/>
      <c r="C5"/>
      <c r="D5" s="1"/>
      <c r="E5" s="14"/>
      <c r="F5" s="11"/>
      <c r="G5" s="11"/>
      <c r="H5" s="2"/>
      <c r="I5"/>
      <c r="J5" s="2"/>
      <c r="K5" s="2"/>
      <c r="L5" s="2"/>
      <c r="M5" s="2"/>
      <c r="N5"/>
      <c r="O5" s="166"/>
      <c r="P5" s="130"/>
      <c r="Q5" s="130"/>
      <c r="R5"/>
      <c r="S5"/>
    </row>
    <row r="6" spans="1:20" x14ac:dyDescent="0.4">
      <c r="K6" s="47"/>
      <c r="M6" s="2"/>
      <c r="N6" s="2"/>
      <c r="O6" s="164"/>
      <c r="Q6"/>
    </row>
    <row r="7" spans="1:20" ht="38.1" customHeight="1" x14ac:dyDescent="0.4">
      <c r="A7" s="20" t="s">
        <v>37</v>
      </c>
      <c r="B7" s="20" t="s">
        <v>53</v>
      </c>
      <c r="C7" s="42" t="s">
        <v>28</v>
      </c>
      <c r="D7" s="43" t="s">
        <v>1</v>
      </c>
      <c r="E7" s="6" t="s">
        <v>0</v>
      </c>
      <c r="F7" s="131" t="s">
        <v>29</v>
      </c>
      <c r="G7" s="39" t="s">
        <v>8</v>
      </c>
      <c r="H7" s="6" t="s">
        <v>33</v>
      </c>
      <c r="I7" s="132" t="s">
        <v>30</v>
      </c>
      <c r="J7" s="50" t="s">
        <v>9</v>
      </c>
      <c r="K7" s="50" t="s">
        <v>32</v>
      </c>
      <c r="L7" s="133" t="s">
        <v>2</v>
      </c>
      <c r="M7" s="9" t="s">
        <v>3</v>
      </c>
      <c r="N7" s="9" t="s">
        <v>5</v>
      </c>
      <c r="O7" s="162" t="s">
        <v>7</v>
      </c>
      <c r="P7" s="37" t="s">
        <v>6</v>
      </c>
      <c r="Q7" s="77" t="s">
        <v>4</v>
      </c>
      <c r="R7" s="20" t="s">
        <v>40</v>
      </c>
      <c r="S7" s="20" t="s">
        <v>15</v>
      </c>
      <c r="T7" s="12" t="s">
        <v>31</v>
      </c>
    </row>
    <row r="8" spans="1:20" x14ac:dyDescent="0.35">
      <c r="A8" s="134" t="s">
        <v>34</v>
      </c>
      <c r="B8" s="135" t="s">
        <v>109</v>
      </c>
      <c r="C8" s="136">
        <v>43896</v>
      </c>
      <c r="D8" s="137">
        <v>6178</v>
      </c>
      <c r="E8" s="138" t="s">
        <v>2115</v>
      </c>
      <c r="F8" s="55">
        <v>896</v>
      </c>
      <c r="G8" s="27">
        <v>100</v>
      </c>
      <c r="H8" s="33">
        <f t="shared" ref="H8:H71" si="0">IF(F8="","",F8*G8)</f>
        <v>89600</v>
      </c>
      <c r="I8" s="139">
        <v>108</v>
      </c>
      <c r="J8" s="140" t="s">
        <v>10</v>
      </c>
      <c r="K8" s="45" t="s">
        <v>14</v>
      </c>
      <c r="L8" s="51"/>
      <c r="M8" s="34"/>
      <c r="N8" s="15" t="str">
        <f t="shared" ref="N8:N71" si="1">IF(M8="","",(M8-F8)*G8)</f>
        <v/>
      </c>
      <c r="O8" s="163" t="str">
        <f t="shared" ref="O8:O71" si="2">IF(M8="","",ROUNDDOWN((M8-F8)/F8,4))</f>
        <v/>
      </c>
      <c r="P8" s="3"/>
      <c r="Q8" s="16" t="str">
        <f t="shared" ref="Q8:Q71" si="3">IF(ISERROR(N8-P8),"",N8-I8-P8)</f>
        <v/>
      </c>
      <c r="R8" s="134" t="s">
        <v>43</v>
      </c>
      <c r="S8" s="134"/>
      <c r="T8" s="3" t="s">
        <v>63</v>
      </c>
    </row>
    <row r="9" spans="1:20" ht="18.75" customHeight="1" x14ac:dyDescent="0.4">
      <c r="A9" s="134" t="s">
        <v>34</v>
      </c>
      <c r="B9" s="135" t="s">
        <v>109</v>
      </c>
      <c r="C9" s="40">
        <v>43896</v>
      </c>
      <c r="D9" s="13">
        <v>3402</v>
      </c>
      <c r="E9" s="138" t="s">
        <v>907</v>
      </c>
      <c r="F9" s="110">
        <v>593</v>
      </c>
      <c r="G9" s="29">
        <v>100</v>
      </c>
      <c r="H9" s="33">
        <f t="shared" si="0"/>
        <v>59300</v>
      </c>
      <c r="I9" s="139">
        <v>0</v>
      </c>
      <c r="J9" s="140" t="s">
        <v>79</v>
      </c>
      <c r="K9" s="45" t="s">
        <v>14</v>
      </c>
      <c r="L9" s="40"/>
      <c r="M9" s="76"/>
      <c r="N9" s="15" t="str">
        <f t="shared" si="1"/>
        <v/>
      </c>
      <c r="O9" s="163" t="str">
        <f t="shared" si="2"/>
        <v/>
      </c>
      <c r="P9" s="3"/>
      <c r="Q9" s="16" t="str">
        <f t="shared" si="3"/>
        <v/>
      </c>
      <c r="R9" s="134" t="s">
        <v>42</v>
      </c>
      <c r="S9" s="134" t="s">
        <v>34</v>
      </c>
      <c r="T9" s="3"/>
    </row>
    <row r="10" spans="1:20" x14ac:dyDescent="0.35">
      <c r="A10" s="134" t="s">
        <v>34</v>
      </c>
      <c r="B10" s="135" t="s">
        <v>54</v>
      </c>
      <c r="C10" s="136">
        <v>43683</v>
      </c>
      <c r="D10" s="137">
        <v>8591</v>
      </c>
      <c r="E10" s="138" t="s">
        <v>3422</v>
      </c>
      <c r="F10" s="55">
        <v>1475</v>
      </c>
      <c r="G10" s="27">
        <v>1</v>
      </c>
      <c r="H10" s="33">
        <f t="shared" si="0"/>
        <v>1475</v>
      </c>
      <c r="I10" s="139">
        <v>51</v>
      </c>
      <c r="J10" s="140" t="s">
        <v>10</v>
      </c>
      <c r="K10" s="45" t="s">
        <v>36</v>
      </c>
      <c r="L10" s="51"/>
      <c r="M10" s="34"/>
      <c r="N10" s="15" t="str">
        <f t="shared" si="1"/>
        <v/>
      </c>
      <c r="O10" s="163" t="str">
        <f t="shared" si="2"/>
        <v/>
      </c>
      <c r="P10" s="3"/>
      <c r="Q10" s="16" t="str">
        <f t="shared" si="3"/>
        <v/>
      </c>
      <c r="R10" s="134" t="s">
        <v>45</v>
      </c>
      <c r="S10" s="134"/>
      <c r="T10" s="3" t="s">
        <v>59</v>
      </c>
    </row>
    <row r="11" spans="1:20" ht="18.75" customHeight="1" x14ac:dyDescent="0.4">
      <c r="A11" s="134" t="s">
        <v>34</v>
      </c>
      <c r="B11" s="135" t="s">
        <v>109</v>
      </c>
      <c r="C11" s="40">
        <v>43840</v>
      </c>
      <c r="D11" s="13">
        <v>8905</v>
      </c>
      <c r="E11" s="138" t="s">
        <v>56</v>
      </c>
      <c r="F11" s="110">
        <v>560</v>
      </c>
      <c r="G11" s="29">
        <v>100</v>
      </c>
      <c r="H11" s="33">
        <f t="shared" si="0"/>
        <v>56000</v>
      </c>
      <c r="I11" s="139">
        <v>108</v>
      </c>
      <c r="J11" s="140" t="s">
        <v>10</v>
      </c>
      <c r="K11" s="45" t="s">
        <v>108</v>
      </c>
      <c r="L11" s="40"/>
      <c r="M11" s="76"/>
      <c r="N11" s="15" t="str">
        <f t="shared" si="1"/>
        <v/>
      </c>
      <c r="O11" s="163" t="str">
        <f t="shared" si="2"/>
        <v/>
      </c>
      <c r="P11" s="3"/>
      <c r="Q11" s="16" t="str">
        <f t="shared" si="3"/>
        <v/>
      </c>
      <c r="R11" s="134" t="s">
        <v>41</v>
      </c>
      <c r="S11" s="134"/>
      <c r="T11" s="3" t="s">
        <v>61</v>
      </c>
    </row>
    <row r="12" spans="1:20" ht="18.75" customHeight="1" x14ac:dyDescent="0.4">
      <c r="A12" s="134" t="s">
        <v>66</v>
      </c>
      <c r="B12" s="135" t="s">
        <v>109</v>
      </c>
      <c r="C12" s="40">
        <v>42849</v>
      </c>
      <c r="D12" s="13">
        <v>9830</v>
      </c>
      <c r="E12" s="138" t="s">
        <v>3892</v>
      </c>
      <c r="F12" s="110">
        <v>2495</v>
      </c>
      <c r="G12" s="29">
        <v>100</v>
      </c>
      <c r="H12" s="33">
        <v>249500</v>
      </c>
      <c r="I12" s="139">
        <v>275</v>
      </c>
      <c r="J12" s="140" t="s">
        <v>10</v>
      </c>
      <c r="K12" s="45" t="s">
        <v>14</v>
      </c>
      <c r="L12" s="40">
        <v>43759</v>
      </c>
      <c r="M12" s="76">
        <v>2699</v>
      </c>
      <c r="N12" s="15">
        <f t="shared" si="1"/>
        <v>20400</v>
      </c>
      <c r="O12" s="163">
        <f t="shared" si="2"/>
        <v>8.1699999999999995E-2</v>
      </c>
      <c r="P12" s="3">
        <v>108</v>
      </c>
      <c r="Q12" s="16">
        <f t="shared" si="3"/>
        <v>20017</v>
      </c>
      <c r="R12" s="134" t="s">
        <v>43</v>
      </c>
      <c r="S12" s="134"/>
      <c r="T12" s="3" t="s">
        <v>62</v>
      </c>
    </row>
    <row r="13" spans="1:20" ht="18.75" customHeight="1" x14ac:dyDescent="0.4">
      <c r="A13" s="134" t="s">
        <v>66</v>
      </c>
      <c r="B13" s="135" t="s">
        <v>109</v>
      </c>
      <c r="C13" s="40">
        <v>42300</v>
      </c>
      <c r="D13" s="13">
        <v>7182</v>
      </c>
      <c r="E13" s="138" t="s">
        <v>2707</v>
      </c>
      <c r="F13" s="110">
        <v>1450</v>
      </c>
      <c r="G13" s="29">
        <v>100</v>
      </c>
      <c r="H13" s="33">
        <f t="shared" si="0"/>
        <v>145000</v>
      </c>
      <c r="I13" s="139">
        <v>198</v>
      </c>
      <c r="J13" s="140" t="s">
        <v>10</v>
      </c>
      <c r="K13" s="45" t="s">
        <v>108</v>
      </c>
      <c r="L13" s="40">
        <v>43759</v>
      </c>
      <c r="M13" s="76">
        <v>1051</v>
      </c>
      <c r="N13" s="15">
        <f t="shared" si="1"/>
        <v>-39900</v>
      </c>
      <c r="O13" s="163">
        <f t="shared" si="2"/>
        <v>-0.27510000000000001</v>
      </c>
      <c r="P13" s="3">
        <v>198</v>
      </c>
      <c r="Q13" s="16">
        <f t="shared" si="3"/>
        <v>-40296</v>
      </c>
      <c r="R13" s="134" t="s">
        <v>45</v>
      </c>
      <c r="S13" s="134" t="s">
        <v>34</v>
      </c>
      <c r="T13" s="3" t="s">
        <v>60</v>
      </c>
    </row>
    <row r="14" spans="1:20" ht="18.75" customHeight="1" x14ac:dyDescent="0.35">
      <c r="A14" s="134"/>
      <c r="B14" s="135"/>
      <c r="C14" s="141"/>
      <c r="D14" s="142"/>
      <c r="E14" s="138" t="s">
        <v>3981</v>
      </c>
      <c r="F14" s="54"/>
      <c r="G14" s="27"/>
      <c r="H14" s="33" t="str">
        <f t="shared" si="0"/>
        <v/>
      </c>
      <c r="I14" s="139"/>
      <c r="J14" s="140"/>
      <c r="K14" s="45"/>
      <c r="L14" s="51"/>
      <c r="M14" s="28"/>
      <c r="N14" s="15" t="str">
        <f t="shared" si="1"/>
        <v/>
      </c>
      <c r="O14" s="163" t="str">
        <f t="shared" si="2"/>
        <v/>
      </c>
      <c r="P14" s="3"/>
      <c r="Q14" s="16" t="str">
        <f t="shared" si="3"/>
        <v/>
      </c>
      <c r="R14" s="134"/>
      <c r="S14" s="134"/>
      <c r="T14" s="3"/>
    </row>
    <row r="15" spans="1:20" ht="18.75" customHeight="1" x14ac:dyDescent="0.35">
      <c r="A15" s="134"/>
      <c r="B15" s="135"/>
      <c r="C15" s="141"/>
      <c r="D15" s="143"/>
      <c r="E15" s="138" t="s">
        <v>3981</v>
      </c>
      <c r="F15" s="144"/>
      <c r="G15" s="29"/>
      <c r="H15" s="33" t="str">
        <f t="shared" si="0"/>
        <v/>
      </c>
      <c r="I15" s="139"/>
      <c r="J15" s="140"/>
      <c r="K15" s="45"/>
      <c r="L15" s="40"/>
      <c r="M15" s="4"/>
      <c r="N15" s="15" t="str">
        <f t="shared" si="1"/>
        <v/>
      </c>
      <c r="O15" s="163" t="str">
        <f t="shared" si="2"/>
        <v/>
      </c>
      <c r="P15" s="3"/>
      <c r="Q15" s="16" t="str">
        <f t="shared" si="3"/>
        <v/>
      </c>
      <c r="R15" s="134"/>
      <c r="S15" s="134"/>
      <c r="T15" s="3"/>
    </row>
    <row r="16" spans="1:20" ht="18.75" customHeight="1" x14ac:dyDescent="0.35">
      <c r="A16" s="134"/>
      <c r="B16" s="135"/>
      <c r="C16" s="141"/>
      <c r="D16" s="143"/>
      <c r="E16" s="138" t="s">
        <v>3981</v>
      </c>
      <c r="F16" s="145"/>
      <c r="G16" s="27"/>
      <c r="H16" s="33" t="str">
        <f t="shared" si="0"/>
        <v/>
      </c>
      <c r="I16" s="139"/>
      <c r="J16" s="140"/>
      <c r="K16" s="45"/>
      <c r="L16" s="51"/>
      <c r="M16" s="28"/>
      <c r="N16" s="15" t="str">
        <f t="shared" si="1"/>
        <v/>
      </c>
      <c r="O16" s="163" t="str">
        <f t="shared" si="2"/>
        <v/>
      </c>
      <c r="P16" s="3"/>
      <c r="Q16" s="16" t="str">
        <f t="shared" si="3"/>
        <v/>
      </c>
      <c r="R16" s="134"/>
      <c r="S16" s="134"/>
      <c r="T16" s="3"/>
    </row>
    <row r="17" spans="1:20" ht="18.75" customHeight="1" x14ac:dyDescent="0.35">
      <c r="A17" s="134"/>
      <c r="B17" s="135"/>
      <c r="C17" s="136"/>
      <c r="D17" s="137"/>
      <c r="E17" s="138" t="s">
        <v>3981</v>
      </c>
      <c r="F17" s="26"/>
      <c r="G17" s="27"/>
      <c r="H17" s="33" t="str">
        <f t="shared" si="0"/>
        <v/>
      </c>
      <c r="I17" s="139"/>
      <c r="J17" s="140"/>
      <c r="K17" s="45"/>
      <c r="L17" s="51"/>
      <c r="M17" s="25"/>
      <c r="N17" s="15" t="str">
        <f t="shared" si="1"/>
        <v/>
      </c>
      <c r="O17" s="163" t="str">
        <f t="shared" si="2"/>
        <v/>
      </c>
      <c r="P17" s="3"/>
      <c r="Q17" s="16" t="str">
        <f t="shared" si="3"/>
        <v/>
      </c>
      <c r="R17" s="134"/>
      <c r="S17" s="134"/>
      <c r="T17" s="3"/>
    </row>
    <row r="18" spans="1:20" ht="18.75" customHeight="1" x14ac:dyDescent="0.35">
      <c r="A18" s="134"/>
      <c r="B18" s="135"/>
      <c r="C18" s="136"/>
      <c r="D18" s="137"/>
      <c r="E18" s="138" t="s">
        <v>3981</v>
      </c>
      <c r="F18" s="26"/>
      <c r="G18" s="27"/>
      <c r="H18" s="33" t="str">
        <f t="shared" si="0"/>
        <v/>
      </c>
      <c r="I18" s="139"/>
      <c r="J18" s="140"/>
      <c r="K18" s="45"/>
      <c r="L18" s="51"/>
      <c r="M18" s="26"/>
      <c r="N18" s="15" t="str">
        <f t="shared" si="1"/>
        <v/>
      </c>
      <c r="O18" s="163" t="str">
        <f t="shared" si="2"/>
        <v/>
      </c>
      <c r="P18" s="3"/>
      <c r="Q18" s="16" t="str">
        <f t="shared" si="3"/>
        <v/>
      </c>
      <c r="R18" s="134"/>
      <c r="S18" s="134"/>
      <c r="T18" s="3"/>
    </row>
    <row r="19" spans="1:20" ht="18.75" customHeight="1" x14ac:dyDescent="0.35">
      <c r="A19" s="134"/>
      <c r="B19" s="135"/>
      <c r="C19" s="136"/>
      <c r="D19" s="142"/>
      <c r="E19" s="138" t="s">
        <v>3981</v>
      </c>
      <c r="F19" s="26"/>
      <c r="G19" s="27"/>
      <c r="H19" s="33" t="str">
        <f t="shared" si="0"/>
        <v/>
      </c>
      <c r="I19" s="139"/>
      <c r="J19" s="140"/>
      <c r="K19" s="45"/>
      <c r="L19" s="51"/>
      <c r="M19" s="25"/>
      <c r="N19" s="15" t="str">
        <f t="shared" si="1"/>
        <v/>
      </c>
      <c r="O19" s="163" t="str">
        <f t="shared" si="2"/>
        <v/>
      </c>
      <c r="P19" s="3"/>
      <c r="Q19" s="16" t="str">
        <f t="shared" si="3"/>
        <v/>
      </c>
      <c r="R19" s="134"/>
      <c r="S19" s="134"/>
      <c r="T19" s="3"/>
    </row>
    <row r="20" spans="1:20" ht="18.75" customHeight="1" x14ac:dyDescent="0.4">
      <c r="A20" s="134"/>
      <c r="B20" s="135"/>
      <c r="C20" s="40"/>
      <c r="D20" s="13"/>
      <c r="E20" s="138" t="s">
        <v>3981</v>
      </c>
      <c r="F20" s="144"/>
      <c r="G20" s="29"/>
      <c r="H20" s="33" t="str">
        <f t="shared" si="0"/>
        <v/>
      </c>
      <c r="I20" s="139"/>
      <c r="J20" s="140"/>
      <c r="K20" s="45"/>
      <c r="L20" s="40"/>
      <c r="M20" s="4"/>
      <c r="N20" s="15" t="str">
        <f t="shared" si="1"/>
        <v/>
      </c>
      <c r="O20" s="163" t="str">
        <f t="shared" si="2"/>
        <v/>
      </c>
      <c r="P20" s="3"/>
      <c r="Q20" s="16" t="str">
        <f t="shared" si="3"/>
        <v/>
      </c>
      <c r="R20" s="134"/>
      <c r="S20" s="134"/>
      <c r="T20" s="3"/>
    </row>
    <row r="21" spans="1:20" x14ac:dyDescent="0.35">
      <c r="A21" s="134"/>
      <c r="B21" s="135"/>
      <c r="C21" s="136"/>
      <c r="D21" s="137"/>
      <c r="E21" s="138" t="s">
        <v>3981</v>
      </c>
      <c r="F21" s="26"/>
      <c r="G21" s="27"/>
      <c r="H21" s="33" t="str">
        <f t="shared" si="0"/>
        <v/>
      </c>
      <c r="I21" s="139"/>
      <c r="J21" s="140"/>
      <c r="K21" s="45"/>
      <c r="L21" s="51"/>
      <c r="M21" s="25"/>
      <c r="N21" s="15" t="str">
        <f t="shared" si="1"/>
        <v/>
      </c>
      <c r="O21" s="163" t="str">
        <f t="shared" si="2"/>
        <v/>
      </c>
      <c r="P21" s="3"/>
      <c r="Q21" s="16" t="str">
        <f t="shared" si="3"/>
        <v/>
      </c>
      <c r="R21" s="134"/>
      <c r="S21" s="134"/>
      <c r="T21" s="3"/>
    </row>
    <row r="22" spans="1:20" ht="18.75" customHeight="1" x14ac:dyDescent="0.35">
      <c r="A22" s="134"/>
      <c r="B22" s="135"/>
      <c r="C22" s="136"/>
      <c r="D22" s="137"/>
      <c r="E22" s="138" t="s">
        <v>3981</v>
      </c>
      <c r="F22" s="26"/>
      <c r="G22" s="27"/>
      <c r="H22" s="33" t="str">
        <f t="shared" si="0"/>
        <v/>
      </c>
      <c r="I22" s="139"/>
      <c r="J22" s="140"/>
      <c r="K22" s="45"/>
      <c r="L22" s="51"/>
      <c r="M22" s="25"/>
      <c r="N22" s="15" t="str">
        <f t="shared" si="1"/>
        <v/>
      </c>
      <c r="O22" s="163" t="str">
        <f t="shared" si="2"/>
        <v/>
      </c>
      <c r="P22" s="3"/>
      <c r="Q22" s="16" t="str">
        <f t="shared" si="3"/>
        <v/>
      </c>
      <c r="R22" s="134"/>
      <c r="S22" s="134"/>
      <c r="T22" s="3"/>
    </row>
    <row r="23" spans="1:20" ht="18.75" customHeight="1" x14ac:dyDescent="0.35">
      <c r="A23" s="134"/>
      <c r="B23" s="135"/>
      <c r="C23" s="136"/>
      <c r="D23" s="143"/>
      <c r="E23" s="138" t="s">
        <v>3981</v>
      </c>
      <c r="F23" s="55"/>
      <c r="G23" s="27"/>
      <c r="H23" s="33" t="str">
        <f t="shared" si="0"/>
        <v/>
      </c>
      <c r="I23" s="139"/>
      <c r="J23" s="140"/>
      <c r="K23" s="45"/>
      <c r="L23" s="51"/>
      <c r="M23" s="25"/>
      <c r="N23" s="15" t="str">
        <f t="shared" si="1"/>
        <v/>
      </c>
      <c r="O23" s="163" t="str">
        <f t="shared" si="2"/>
        <v/>
      </c>
      <c r="P23" s="3"/>
      <c r="Q23" s="16" t="str">
        <f t="shared" si="3"/>
        <v/>
      </c>
      <c r="R23" s="134"/>
      <c r="S23" s="134"/>
      <c r="T23" s="3"/>
    </row>
    <row r="24" spans="1:20" x14ac:dyDescent="0.35">
      <c r="A24" s="134"/>
      <c r="B24" s="135"/>
      <c r="C24" s="136"/>
      <c r="D24" s="143"/>
      <c r="E24" s="138" t="s">
        <v>3981</v>
      </c>
      <c r="F24" s="55"/>
      <c r="G24" s="27"/>
      <c r="H24" s="33" t="str">
        <f t="shared" si="0"/>
        <v/>
      </c>
      <c r="I24" s="139"/>
      <c r="J24" s="140"/>
      <c r="K24" s="45"/>
      <c r="L24" s="51"/>
      <c r="M24" s="25"/>
      <c r="N24" s="15" t="str">
        <f t="shared" si="1"/>
        <v/>
      </c>
      <c r="O24" s="163" t="str">
        <f t="shared" si="2"/>
        <v/>
      </c>
      <c r="P24" s="3"/>
      <c r="Q24" s="16" t="str">
        <f t="shared" si="3"/>
        <v/>
      </c>
      <c r="R24" s="134"/>
      <c r="S24" s="134"/>
      <c r="T24" s="3"/>
    </row>
    <row r="25" spans="1:20" x14ac:dyDescent="0.35">
      <c r="A25" s="134"/>
      <c r="B25" s="135"/>
      <c r="C25" s="136"/>
      <c r="D25" s="137"/>
      <c r="E25" s="138" t="s">
        <v>3981</v>
      </c>
      <c r="F25" s="24"/>
      <c r="G25" s="27"/>
      <c r="H25" s="33" t="str">
        <f t="shared" si="0"/>
        <v/>
      </c>
      <c r="I25" s="139"/>
      <c r="J25" s="140"/>
      <c r="K25" s="45"/>
      <c r="L25" s="51"/>
      <c r="M25" s="25"/>
      <c r="N25" s="15" t="str">
        <f t="shared" si="1"/>
        <v/>
      </c>
      <c r="O25" s="163" t="str">
        <f t="shared" si="2"/>
        <v/>
      </c>
      <c r="P25" s="3"/>
      <c r="Q25" s="16" t="str">
        <f t="shared" si="3"/>
        <v/>
      </c>
      <c r="R25" s="134"/>
      <c r="S25" s="134"/>
      <c r="T25" s="3"/>
    </row>
    <row r="26" spans="1:20" x14ac:dyDescent="0.35">
      <c r="A26" s="134"/>
      <c r="B26" s="135"/>
      <c r="C26" s="136"/>
      <c r="D26" s="137"/>
      <c r="E26" s="138" t="s">
        <v>3981</v>
      </c>
      <c r="F26" s="26"/>
      <c r="G26" s="27"/>
      <c r="H26" s="33" t="str">
        <f t="shared" si="0"/>
        <v/>
      </c>
      <c r="I26" s="139"/>
      <c r="J26" s="140"/>
      <c r="K26" s="45"/>
      <c r="L26" s="51"/>
      <c r="M26" s="25"/>
      <c r="N26" s="15" t="str">
        <f t="shared" si="1"/>
        <v/>
      </c>
      <c r="O26" s="163" t="str">
        <f t="shared" si="2"/>
        <v/>
      </c>
      <c r="P26" s="3"/>
      <c r="Q26" s="16" t="str">
        <f t="shared" si="3"/>
        <v/>
      </c>
      <c r="R26" s="134"/>
      <c r="S26" s="134"/>
      <c r="T26" s="3"/>
    </row>
    <row r="27" spans="1:20" x14ac:dyDescent="0.35">
      <c r="A27" s="134"/>
      <c r="B27" s="135"/>
      <c r="C27" s="136"/>
      <c r="D27" s="143"/>
      <c r="E27" s="138" t="s">
        <v>3981</v>
      </c>
      <c r="F27" s="26"/>
      <c r="G27" s="27"/>
      <c r="H27" s="33" t="str">
        <f t="shared" si="0"/>
        <v/>
      </c>
      <c r="I27" s="139"/>
      <c r="J27" s="140"/>
      <c r="K27" s="45"/>
      <c r="L27" s="51"/>
      <c r="M27" s="25"/>
      <c r="N27" s="15" t="str">
        <f t="shared" si="1"/>
        <v/>
      </c>
      <c r="O27" s="163" t="str">
        <f t="shared" si="2"/>
        <v/>
      </c>
      <c r="P27" s="3"/>
      <c r="Q27" s="16" t="str">
        <f t="shared" si="3"/>
        <v/>
      </c>
      <c r="R27" s="134"/>
      <c r="S27" s="134"/>
      <c r="T27" s="3"/>
    </row>
    <row r="28" spans="1:20" x14ac:dyDescent="0.35">
      <c r="A28" s="134"/>
      <c r="B28" s="135"/>
      <c r="C28" s="136"/>
      <c r="D28" s="137"/>
      <c r="E28" s="138" t="s">
        <v>3981</v>
      </c>
      <c r="F28" s="26"/>
      <c r="G28" s="27"/>
      <c r="H28" s="33" t="str">
        <f t="shared" si="0"/>
        <v/>
      </c>
      <c r="I28" s="139"/>
      <c r="J28" s="140"/>
      <c r="K28" s="45"/>
      <c r="L28" s="51"/>
      <c r="M28" s="26"/>
      <c r="N28" s="15" t="str">
        <f t="shared" si="1"/>
        <v/>
      </c>
      <c r="O28" s="163" t="str">
        <f t="shared" si="2"/>
        <v/>
      </c>
      <c r="P28" s="3"/>
      <c r="Q28" s="16" t="str">
        <f t="shared" si="3"/>
        <v/>
      </c>
      <c r="R28" s="134"/>
      <c r="S28" s="134"/>
      <c r="T28" s="3"/>
    </row>
    <row r="29" spans="1:20" x14ac:dyDescent="0.35">
      <c r="A29" s="134"/>
      <c r="B29" s="135"/>
      <c r="C29" s="136"/>
      <c r="D29" s="143"/>
      <c r="E29" s="138" t="s">
        <v>3981</v>
      </c>
      <c r="F29" s="26"/>
      <c r="G29" s="27"/>
      <c r="H29" s="33" t="str">
        <f t="shared" si="0"/>
        <v/>
      </c>
      <c r="I29" s="139"/>
      <c r="J29" s="140"/>
      <c r="K29" s="45"/>
      <c r="L29" s="51"/>
      <c r="M29" s="25"/>
      <c r="N29" s="15" t="str">
        <f t="shared" si="1"/>
        <v/>
      </c>
      <c r="O29" s="163" t="str">
        <f t="shared" si="2"/>
        <v/>
      </c>
      <c r="P29" s="3"/>
      <c r="Q29" s="16" t="str">
        <f t="shared" si="3"/>
        <v/>
      </c>
      <c r="R29" s="134"/>
      <c r="S29" s="134"/>
      <c r="T29" s="3"/>
    </row>
    <row r="30" spans="1:20" x14ac:dyDescent="0.35">
      <c r="A30" s="134"/>
      <c r="B30" s="135"/>
      <c r="C30" s="136"/>
      <c r="D30" s="137"/>
      <c r="E30" s="138" t="s">
        <v>3981</v>
      </c>
      <c r="F30" s="26"/>
      <c r="G30" s="27"/>
      <c r="H30" s="33" t="str">
        <f t="shared" si="0"/>
        <v/>
      </c>
      <c r="I30" s="139"/>
      <c r="J30" s="140"/>
      <c r="K30" s="45"/>
      <c r="L30" s="51"/>
      <c r="M30" s="26"/>
      <c r="N30" s="15" t="str">
        <f t="shared" si="1"/>
        <v/>
      </c>
      <c r="O30" s="163" t="str">
        <f t="shared" si="2"/>
        <v/>
      </c>
      <c r="P30" s="3"/>
      <c r="Q30" s="16" t="str">
        <f t="shared" si="3"/>
        <v/>
      </c>
      <c r="R30" s="134"/>
      <c r="S30" s="134"/>
      <c r="T30" s="3"/>
    </row>
    <row r="31" spans="1:20" x14ac:dyDescent="0.35">
      <c r="A31" s="134"/>
      <c r="B31" s="135"/>
      <c r="C31" s="136"/>
      <c r="D31" s="137"/>
      <c r="E31" s="138" t="s">
        <v>3981</v>
      </c>
      <c r="F31" s="26"/>
      <c r="G31" s="27"/>
      <c r="H31" s="33" t="str">
        <f t="shared" si="0"/>
        <v/>
      </c>
      <c r="I31" s="139"/>
      <c r="J31" s="140"/>
      <c r="K31" s="45"/>
      <c r="L31" s="51"/>
      <c r="M31" s="26"/>
      <c r="N31" s="15" t="str">
        <f t="shared" si="1"/>
        <v/>
      </c>
      <c r="O31" s="163" t="str">
        <f t="shared" si="2"/>
        <v/>
      </c>
      <c r="P31" s="3"/>
      <c r="Q31" s="16" t="str">
        <f t="shared" si="3"/>
        <v/>
      </c>
      <c r="R31" s="134"/>
      <c r="S31" s="134"/>
      <c r="T31" s="3"/>
    </row>
    <row r="32" spans="1:20" x14ac:dyDescent="0.35">
      <c r="A32" s="134"/>
      <c r="B32" s="135"/>
      <c r="C32" s="141"/>
      <c r="D32" s="137"/>
      <c r="E32" s="138" t="s">
        <v>3981</v>
      </c>
      <c r="F32" s="145"/>
      <c r="G32" s="27"/>
      <c r="H32" s="33" t="str">
        <f t="shared" si="0"/>
        <v/>
      </c>
      <c r="I32" s="139"/>
      <c r="J32" s="140"/>
      <c r="K32" s="45"/>
      <c r="L32" s="51"/>
      <c r="M32" s="28"/>
      <c r="N32" s="15" t="str">
        <f t="shared" si="1"/>
        <v/>
      </c>
      <c r="O32" s="163" t="str">
        <f t="shared" si="2"/>
        <v/>
      </c>
      <c r="P32" s="3"/>
      <c r="Q32" s="16" t="str">
        <f t="shared" si="3"/>
        <v/>
      </c>
      <c r="R32" s="134"/>
      <c r="S32" s="134"/>
      <c r="T32" s="3"/>
    </row>
    <row r="33" spans="1:20" x14ac:dyDescent="0.35">
      <c r="A33" s="134"/>
      <c r="B33" s="135"/>
      <c r="C33" s="141"/>
      <c r="D33" s="137"/>
      <c r="E33" s="3"/>
      <c r="F33" s="145"/>
      <c r="G33" s="27"/>
      <c r="H33" s="33" t="str">
        <f t="shared" si="0"/>
        <v/>
      </c>
      <c r="I33" s="139"/>
      <c r="J33" s="140"/>
      <c r="K33" s="45"/>
      <c r="L33" s="51"/>
      <c r="M33" s="28"/>
      <c r="N33" s="15" t="str">
        <f t="shared" si="1"/>
        <v/>
      </c>
      <c r="O33" s="163" t="str">
        <f t="shared" si="2"/>
        <v/>
      </c>
      <c r="P33" s="3"/>
      <c r="Q33" s="16" t="str">
        <f t="shared" si="3"/>
        <v/>
      </c>
      <c r="R33" s="134"/>
      <c r="S33" s="134"/>
      <c r="T33" s="3"/>
    </row>
    <row r="34" spans="1:20" x14ac:dyDescent="0.35">
      <c r="A34" s="134"/>
      <c r="B34" s="135"/>
      <c r="C34" s="141"/>
      <c r="D34" s="137"/>
      <c r="E34" s="3"/>
      <c r="F34" s="145"/>
      <c r="G34" s="27"/>
      <c r="H34" s="33" t="str">
        <f t="shared" si="0"/>
        <v/>
      </c>
      <c r="I34" s="139"/>
      <c r="J34" s="140"/>
      <c r="K34" s="45"/>
      <c r="L34" s="51"/>
      <c r="M34" s="28"/>
      <c r="N34" s="15" t="str">
        <f t="shared" si="1"/>
        <v/>
      </c>
      <c r="O34" s="163" t="str">
        <f t="shared" si="2"/>
        <v/>
      </c>
      <c r="P34" s="3"/>
      <c r="Q34" s="16" t="str">
        <f t="shared" si="3"/>
        <v/>
      </c>
      <c r="R34" s="134"/>
      <c r="S34" s="134"/>
      <c r="T34" s="3"/>
    </row>
    <row r="35" spans="1:20" x14ac:dyDescent="0.35">
      <c r="A35" s="134"/>
      <c r="B35" s="135"/>
      <c r="C35" s="136"/>
      <c r="D35" s="143"/>
      <c r="E35" s="146"/>
      <c r="F35" s="26"/>
      <c r="G35" s="27"/>
      <c r="H35" s="33" t="str">
        <f t="shared" si="0"/>
        <v/>
      </c>
      <c r="I35" s="139"/>
      <c r="J35" s="140"/>
      <c r="K35" s="45"/>
      <c r="L35" s="51"/>
      <c r="M35" s="25"/>
      <c r="N35" s="15" t="str">
        <f t="shared" si="1"/>
        <v/>
      </c>
      <c r="O35" s="163" t="str">
        <f t="shared" si="2"/>
        <v/>
      </c>
      <c r="P35" s="3"/>
      <c r="Q35" s="16" t="str">
        <f t="shared" si="3"/>
        <v/>
      </c>
      <c r="R35" s="134"/>
      <c r="S35" s="134"/>
      <c r="T35" s="3"/>
    </row>
    <row r="36" spans="1:20" x14ac:dyDescent="0.35">
      <c r="A36" s="134"/>
      <c r="B36" s="135"/>
      <c r="C36" s="136"/>
      <c r="D36" s="137"/>
      <c r="E36" s="138"/>
      <c r="F36" s="26"/>
      <c r="G36" s="27"/>
      <c r="H36" s="33" t="str">
        <f t="shared" si="0"/>
        <v/>
      </c>
      <c r="I36" s="139"/>
      <c r="J36" s="140"/>
      <c r="K36" s="45"/>
      <c r="L36" s="51"/>
      <c r="M36" s="26"/>
      <c r="N36" s="15" t="str">
        <f t="shared" si="1"/>
        <v/>
      </c>
      <c r="O36" s="163" t="str">
        <f t="shared" si="2"/>
        <v/>
      </c>
      <c r="P36" s="3"/>
      <c r="Q36" s="16" t="str">
        <f t="shared" si="3"/>
        <v/>
      </c>
      <c r="R36" s="134"/>
      <c r="S36" s="134"/>
      <c r="T36" s="3"/>
    </row>
    <row r="37" spans="1:20" x14ac:dyDescent="0.35">
      <c r="A37" s="134"/>
      <c r="B37" s="135"/>
      <c r="C37" s="141"/>
      <c r="D37" s="137"/>
      <c r="E37" s="3"/>
      <c r="F37" s="147"/>
      <c r="G37" s="27"/>
      <c r="H37" s="33" t="str">
        <f t="shared" si="0"/>
        <v/>
      </c>
      <c r="I37" s="139"/>
      <c r="J37" s="140"/>
      <c r="K37" s="45"/>
      <c r="L37" s="51"/>
      <c r="M37" s="28"/>
      <c r="N37" s="15" t="str">
        <f t="shared" si="1"/>
        <v/>
      </c>
      <c r="O37" s="163" t="str">
        <f t="shared" si="2"/>
        <v/>
      </c>
      <c r="P37" s="3"/>
      <c r="Q37" s="16" t="str">
        <f t="shared" si="3"/>
        <v/>
      </c>
      <c r="R37" s="134"/>
      <c r="S37" s="134"/>
      <c r="T37" s="3"/>
    </row>
    <row r="38" spans="1:20" x14ac:dyDescent="0.35">
      <c r="A38" s="134"/>
      <c r="B38" s="135"/>
      <c r="C38" s="136"/>
      <c r="D38" s="137"/>
      <c r="E38" s="138"/>
      <c r="F38" s="26"/>
      <c r="G38" s="27"/>
      <c r="H38" s="33" t="str">
        <f t="shared" si="0"/>
        <v/>
      </c>
      <c r="I38" s="139"/>
      <c r="J38" s="140"/>
      <c r="K38" s="45"/>
      <c r="L38" s="51"/>
      <c r="M38" s="26"/>
      <c r="N38" s="15" t="str">
        <f t="shared" si="1"/>
        <v/>
      </c>
      <c r="O38" s="163" t="str">
        <f t="shared" si="2"/>
        <v/>
      </c>
      <c r="P38" s="3"/>
      <c r="Q38" s="16" t="str">
        <f t="shared" si="3"/>
        <v/>
      </c>
      <c r="R38" s="134"/>
      <c r="S38" s="134"/>
      <c r="T38" s="3"/>
    </row>
    <row r="39" spans="1:20" x14ac:dyDescent="0.35">
      <c r="A39" s="134"/>
      <c r="B39" s="135"/>
      <c r="C39" s="141"/>
      <c r="D39" s="137"/>
      <c r="E39" s="3"/>
      <c r="F39" s="147"/>
      <c r="G39" s="27"/>
      <c r="H39" s="33" t="str">
        <f t="shared" si="0"/>
        <v/>
      </c>
      <c r="I39" s="139"/>
      <c r="J39" s="140"/>
      <c r="K39" s="45"/>
      <c r="L39" s="51"/>
      <c r="M39" s="28"/>
      <c r="N39" s="15" t="str">
        <f t="shared" si="1"/>
        <v/>
      </c>
      <c r="O39" s="163" t="str">
        <f t="shared" si="2"/>
        <v/>
      </c>
      <c r="P39" s="3"/>
      <c r="Q39" s="16" t="str">
        <f t="shared" si="3"/>
        <v/>
      </c>
      <c r="R39" s="134"/>
      <c r="S39" s="134"/>
      <c r="T39" s="3"/>
    </row>
    <row r="40" spans="1:20" x14ac:dyDescent="0.35">
      <c r="A40" s="134"/>
      <c r="B40" s="135"/>
      <c r="C40" s="141"/>
      <c r="D40" s="137"/>
      <c r="E40" s="3"/>
      <c r="F40" s="147"/>
      <c r="G40" s="27"/>
      <c r="H40" s="33" t="str">
        <f t="shared" si="0"/>
        <v/>
      </c>
      <c r="I40" s="139"/>
      <c r="J40" s="140"/>
      <c r="K40" s="45"/>
      <c r="L40" s="51"/>
      <c r="M40" s="28"/>
      <c r="N40" s="15" t="str">
        <f t="shared" si="1"/>
        <v/>
      </c>
      <c r="O40" s="163" t="str">
        <f t="shared" si="2"/>
        <v/>
      </c>
      <c r="P40" s="3"/>
      <c r="Q40" s="16" t="str">
        <f t="shared" si="3"/>
        <v/>
      </c>
      <c r="R40" s="134"/>
      <c r="S40" s="134"/>
      <c r="T40" s="3"/>
    </row>
    <row r="41" spans="1:20" x14ac:dyDescent="0.35">
      <c r="A41" s="134"/>
      <c r="B41" s="135"/>
      <c r="C41" s="141"/>
      <c r="D41" s="137"/>
      <c r="E41" s="3"/>
      <c r="F41" s="145"/>
      <c r="G41" s="27"/>
      <c r="H41" s="33" t="str">
        <f t="shared" si="0"/>
        <v/>
      </c>
      <c r="I41" s="139"/>
      <c r="J41" s="140"/>
      <c r="K41" s="45"/>
      <c r="L41" s="51"/>
      <c r="M41" s="28"/>
      <c r="N41" s="15" t="str">
        <f t="shared" si="1"/>
        <v/>
      </c>
      <c r="O41" s="163" t="str">
        <f t="shared" si="2"/>
        <v/>
      </c>
      <c r="P41" s="3"/>
      <c r="Q41" s="16" t="str">
        <f t="shared" si="3"/>
        <v/>
      </c>
      <c r="R41" s="134"/>
      <c r="S41" s="134"/>
      <c r="T41" s="3"/>
    </row>
    <row r="42" spans="1:20" x14ac:dyDescent="0.35">
      <c r="A42" s="134"/>
      <c r="B42" s="135"/>
      <c r="C42" s="141"/>
      <c r="D42" s="137"/>
      <c r="E42" s="3"/>
      <c r="F42" s="145"/>
      <c r="G42" s="27"/>
      <c r="H42" s="33" t="str">
        <f t="shared" si="0"/>
        <v/>
      </c>
      <c r="I42" s="139"/>
      <c r="J42" s="140"/>
      <c r="K42" s="45"/>
      <c r="L42" s="51"/>
      <c r="M42" s="28"/>
      <c r="N42" s="15" t="str">
        <f t="shared" si="1"/>
        <v/>
      </c>
      <c r="O42" s="163" t="str">
        <f t="shared" si="2"/>
        <v/>
      </c>
      <c r="P42" s="3"/>
      <c r="Q42" s="16" t="str">
        <f t="shared" si="3"/>
        <v/>
      </c>
      <c r="R42" s="134"/>
      <c r="S42" s="134"/>
      <c r="T42" s="3"/>
    </row>
    <row r="43" spans="1:20" x14ac:dyDescent="0.35">
      <c r="A43" s="134"/>
      <c r="B43" s="135"/>
      <c r="C43" s="141"/>
      <c r="D43" s="137"/>
      <c r="E43" s="3"/>
      <c r="F43" s="145"/>
      <c r="G43" s="27"/>
      <c r="H43" s="33" t="str">
        <f t="shared" si="0"/>
        <v/>
      </c>
      <c r="I43" s="139"/>
      <c r="J43" s="140"/>
      <c r="K43" s="45"/>
      <c r="L43" s="51"/>
      <c r="M43" s="28"/>
      <c r="N43" s="15" t="str">
        <f t="shared" si="1"/>
        <v/>
      </c>
      <c r="O43" s="163" t="str">
        <f t="shared" si="2"/>
        <v/>
      </c>
      <c r="P43" s="3"/>
      <c r="Q43" s="16" t="str">
        <f t="shared" si="3"/>
        <v/>
      </c>
      <c r="R43" s="134"/>
      <c r="S43" s="134"/>
      <c r="T43" s="3"/>
    </row>
    <row r="44" spans="1:20" x14ac:dyDescent="0.35">
      <c r="A44" s="134"/>
      <c r="B44" s="135"/>
      <c r="C44" s="141"/>
      <c r="D44" s="137"/>
      <c r="E44" s="3"/>
      <c r="F44" s="145"/>
      <c r="G44" s="27"/>
      <c r="H44" s="33" t="str">
        <f t="shared" si="0"/>
        <v/>
      </c>
      <c r="I44" s="139"/>
      <c r="J44" s="140"/>
      <c r="K44" s="45"/>
      <c r="L44" s="51"/>
      <c r="M44" s="28"/>
      <c r="N44" s="15" t="str">
        <f t="shared" si="1"/>
        <v/>
      </c>
      <c r="O44" s="163" t="str">
        <f t="shared" si="2"/>
        <v/>
      </c>
      <c r="P44" s="3"/>
      <c r="Q44" s="16" t="str">
        <f t="shared" si="3"/>
        <v/>
      </c>
      <c r="R44" s="134"/>
      <c r="S44" s="134"/>
      <c r="T44" s="3"/>
    </row>
    <row r="45" spans="1:20" x14ac:dyDescent="0.35">
      <c r="A45" s="134"/>
      <c r="B45" s="135"/>
      <c r="C45" s="141"/>
      <c r="D45" s="137"/>
      <c r="E45" s="3"/>
      <c r="F45" s="145"/>
      <c r="G45" s="27"/>
      <c r="H45" s="33" t="str">
        <f t="shared" si="0"/>
        <v/>
      </c>
      <c r="I45" s="139"/>
      <c r="J45" s="140"/>
      <c r="K45" s="45"/>
      <c r="L45" s="51"/>
      <c r="M45" s="28"/>
      <c r="N45" s="15" t="str">
        <f t="shared" si="1"/>
        <v/>
      </c>
      <c r="O45" s="163" t="str">
        <f t="shared" si="2"/>
        <v/>
      </c>
      <c r="P45" s="3"/>
      <c r="Q45" s="16" t="str">
        <f t="shared" si="3"/>
        <v/>
      </c>
      <c r="R45" s="134"/>
      <c r="S45" s="134"/>
      <c r="T45" s="3"/>
    </row>
    <row r="46" spans="1:20" x14ac:dyDescent="0.35">
      <c r="A46" s="134"/>
      <c r="B46" s="135"/>
      <c r="C46" s="141"/>
      <c r="D46" s="137"/>
      <c r="E46" s="3"/>
      <c r="F46" s="145"/>
      <c r="G46" s="27"/>
      <c r="H46" s="33" t="str">
        <f t="shared" si="0"/>
        <v/>
      </c>
      <c r="I46" s="139"/>
      <c r="J46" s="140"/>
      <c r="K46" s="45"/>
      <c r="L46" s="51"/>
      <c r="M46" s="28"/>
      <c r="N46" s="15" t="str">
        <f t="shared" si="1"/>
        <v/>
      </c>
      <c r="O46" s="163" t="str">
        <f t="shared" si="2"/>
        <v/>
      </c>
      <c r="P46" s="3"/>
      <c r="Q46" s="16" t="str">
        <f t="shared" si="3"/>
        <v/>
      </c>
      <c r="R46" s="134"/>
      <c r="S46" s="134"/>
      <c r="T46" s="3"/>
    </row>
    <row r="47" spans="1:20" x14ac:dyDescent="0.35">
      <c r="A47" s="134"/>
      <c r="B47" s="135"/>
      <c r="C47" s="136"/>
      <c r="D47" s="137"/>
      <c r="E47" s="138"/>
      <c r="F47" s="26"/>
      <c r="G47" s="27"/>
      <c r="H47" s="33" t="str">
        <f t="shared" si="0"/>
        <v/>
      </c>
      <c r="I47" s="139"/>
      <c r="J47" s="140"/>
      <c r="K47" s="45"/>
      <c r="L47" s="51"/>
      <c r="M47" s="26"/>
      <c r="N47" s="15" t="str">
        <f t="shared" si="1"/>
        <v/>
      </c>
      <c r="O47" s="163" t="str">
        <f t="shared" si="2"/>
        <v/>
      </c>
      <c r="P47" s="3"/>
      <c r="Q47" s="16" t="str">
        <f t="shared" si="3"/>
        <v/>
      </c>
      <c r="R47" s="134"/>
      <c r="S47" s="134"/>
      <c r="T47" s="3"/>
    </row>
    <row r="48" spans="1:20" x14ac:dyDescent="0.35">
      <c r="A48" s="134"/>
      <c r="B48" s="135"/>
      <c r="C48" s="136"/>
      <c r="D48" s="137"/>
      <c r="E48" s="138"/>
      <c r="F48" s="26"/>
      <c r="G48" s="27"/>
      <c r="H48" s="33" t="str">
        <f t="shared" si="0"/>
        <v/>
      </c>
      <c r="I48" s="139"/>
      <c r="J48" s="140"/>
      <c r="K48" s="45"/>
      <c r="L48" s="51"/>
      <c r="M48" s="26"/>
      <c r="N48" s="15" t="str">
        <f t="shared" si="1"/>
        <v/>
      </c>
      <c r="O48" s="163" t="str">
        <f t="shared" si="2"/>
        <v/>
      </c>
      <c r="P48" s="3"/>
      <c r="Q48" s="16" t="str">
        <f t="shared" si="3"/>
        <v/>
      </c>
      <c r="R48" s="134"/>
      <c r="S48" s="134"/>
      <c r="T48" s="3"/>
    </row>
    <row r="49" spans="1:20" x14ac:dyDescent="0.35">
      <c r="A49" s="134"/>
      <c r="B49" s="135"/>
      <c r="C49" s="136"/>
      <c r="D49" s="137"/>
      <c r="E49" s="138"/>
      <c r="F49" s="26"/>
      <c r="G49" s="27"/>
      <c r="H49" s="33" t="str">
        <f t="shared" si="0"/>
        <v/>
      </c>
      <c r="I49" s="139"/>
      <c r="J49" s="140"/>
      <c r="K49" s="45"/>
      <c r="L49" s="51"/>
      <c r="M49" s="26"/>
      <c r="N49" s="15" t="str">
        <f t="shared" si="1"/>
        <v/>
      </c>
      <c r="O49" s="163" t="str">
        <f t="shared" si="2"/>
        <v/>
      </c>
      <c r="P49" s="3"/>
      <c r="Q49" s="16" t="str">
        <f t="shared" si="3"/>
        <v/>
      </c>
      <c r="R49" s="134"/>
      <c r="S49" s="134"/>
      <c r="T49" s="3"/>
    </row>
    <row r="50" spans="1:20" x14ac:dyDescent="0.35">
      <c r="A50" s="134"/>
      <c r="B50" s="135"/>
      <c r="C50" s="136"/>
      <c r="D50" s="137"/>
      <c r="E50" s="138"/>
      <c r="F50" s="26"/>
      <c r="G50" s="27"/>
      <c r="H50" s="33" t="str">
        <f t="shared" si="0"/>
        <v/>
      </c>
      <c r="I50" s="139"/>
      <c r="J50" s="140"/>
      <c r="K50" s="45"/>
      <c r="L50" s="51"/>
      <c r="M50" s="26"/>
      <c r="N50" s="15" t="str">
        <f t="shared" si="1"/>
        <v/>
      </c>
      <c r="O50" s="163" t="str">
        <f t="shared" si="2"/>
        <v/>
      </c>
      <c r="P50" s="3"/>
      <c r="Q50" s="16" t="str">
        <f t="shared" si="3"/>
        <v/>
      </c>
      <c r="R50" s="134"/>
      <c r="S50" s="134"/>
      <c r="T50" s="3"/>
    </row>
    <row r="51" spans="1:20" x14ac:dyDescent="0.35">
      <c r="A51" s="134"/>
      <c r="B51" s="135"/>
      <c r="C51" s="136"/>
      <c r="D51" s="137"/>
      <c r="E51" s="138"/>
      <c r="F51" s="26"/>
      <c r="G51" s="27"/>
      <c r="H51" s="33" t="str">
        <f t="shared" si="0"/>
        <v/>
      </c>
      <c r="I51" s="139"/>
      <c r="J51" s="140"/>
      <c r="K51" s="45"/>
      <c r="L51" s="51"/>
      <c r="M51" s="26"/>
      <c r="N51" s="15" t="str">
        <f t="shared" si="1"/>
        <v/>
      </c>
      <c r="O51" s="163" t="str">
        <f t="shared" si="2"/>
        <v/>
      </c>
      <c r="P51" s="3"/>
      <c r="Q51" s="16" t="str">
        <f t="shared" si="3"/>
        <v/>
      </c>
      <c r="R51" s="134"/>
      <c r="S51" s="134"/>
      <c r="T51" s="3"/>
    </row>
    <row r="52" spans="1:20" x14ac:dyDescent="0.35">
      <c r="A52" s="134"/>
      <c r="B52" s="135"/>
      <c r="C52" s="136"/>
      <c r="D52" s="137"/>
      <c r="E52" s="138"/>
      <c r="F52" s="26"/>
      <c r="G52" s="27"/>
      <c r="H52" s="33" t="str">
        <f t="shared" si="0"/>
        <v/>
      </c>
      <c r="I52" s="139"/>
      <c r="J52" s="140"/>
      <c r="K52" s="45"/>
      <c r="L52" s="51"/>
      <c r="M52" s="26"/>
      <c r="N52" s="15" t="str">
        <f t="shared" si="1"/>
        <v/>
      </c>
      <c r="O52" s="163" t="str">
        <f t="shared" si="2"/>
        <v/>
      </c>
      <c r="P52" s="3"/>
      <c r="Q52" s="16" t="str">
        <f t="shared" si="3"/>
        <v/>
      </c>
      <c r="R52" s="134"/>
      <c r="S52" s="134"/>
      <c r="T52" s="3"/>
    </row>
    <row r="53" spans="1:20" x14ac:dyDescent="0.35">
      <c r="A53" s="134"/>
      <c r="B53" s="135"/>
      <c r="C53" s="136"/>
      <c r="D53" s="143"/>
      <c r="E53" s="146"/>
      <c r="F53" s="26"/>
      <c r="G53" s="27"/>
      <c r="H53" s="33" t="str">
        <f t="shared" si="0"/>
        <v/>
      </c>
      <c r="I53" s="139"/>
      <c r="J53" s="140"/>
      <c r="K53" s="45"/>
      <c r="L53" s="51"/>
      <c r="M53" s="25"/>
      <c r="N53" s="15" t="str">
        <f t="shared" si="1"/>
        <v/>
      </c>
      <c r="O53" s="163" t="str">
        <f t="shared" si="2"/>
        <v/>
      </c>
      <c r="P53" s="3"/>
      <c r="Q53" s="16" t="str">
        <f t="shared" si="3"/>
        <v/>
      </c>
      <c r="R53" s="134"/>
      <c r="S53" s="134"/>
      <c r="T53" s="3"/>
    </row>
    <row r="54" spans="1:20" x14ac:dyDescent="0.35">
      <c r="A54" s="134"/>
      <c r="B54" s="135"/>
      <c r="C54" s="136"/>
      <c r="D54" s="137"/>
      <c r="E54" s="138"/>
      <c r="F54" s="26"/>
      <c r="G54" s="27"/>
      <c r="H54" s="33" t="str">
        <f t="shared" si="0"/>
        <v/>
      </c>
      <c r="I54" s="139"/>
      <c r="J54" s="140"/>
      <c r="K54" s="45"/>
      <c r="L54" s="51"/>
      <c r="M54" s="26"/>
      <c r="N54" s="15" t="str">
        <f t="shared" si="1"/>
        <v/>
      </c>
      <c r="O54" s="163" t="str">
        <f t="shared" si="2"/>
        <v/>
      </c>
      <c r="P54" s="3"/>
      <c r="Q54" s="16" t="str">
        <f t="shared" si="3"/>
        <v/>
      </c>
      <c r="R54" s="134"/>
      <c r="S54" s="134"/>
      <c r="T54" s="3"/>
    </row>
    <row r="55" spans="1:20" x14ac:dyDescent="0.35">
      <c r="A55" s="134"/>
      <c r="B55" s="135"/>
      <c r="C55" s="136"/>
      <c r="D55" s="137"/>
      <c r="E55" s="138"/>
      <c r="F55" s="26"/>
      <c r="G55" s="27"/>
      <c r="H55" s="33" t="str">
        <f t="shared" si="0"/>
        <v/>
      </c>
      <c r="I55" s="139"/>
      <c r="J55" s="140"/>
      <c r="K55" s="45"/>
      <c r="L55" s="51"/>
      <c r="M55" s="26"/>
      <c r="N55" s="15" t="str">
        <f t="shared" si="1"/>
        <v/>
      </c>
      <c r="O55" s="163" t="str">
        <f t="shared" si="2"/>
        <v/>
      </c>
      <c r="P55" s="3"/>
      <c r="Q55" s="16" t="str">
        <f t="shared" si="3"/>
        <v/>
      </c>
      <c r="R55" s="134"/>
      <c r="S55" s="134"/>
      <c r="T55" s="3"/>
    </row>
    <row r="56" spans="1:20" x14ac:dyDescent="0.35">
      <c r="A56" s="134"/>
      <c r="B56" s="135"/>
      <c r="C56" s="136"/>
      <c r="D56" s="137"/>
      <c r="E56" s="138"/>
      <c r="F56" s="26"/>
      <c r="G56" s="27"/>
      <c r="H56" s="33" t="str">
        <f t="shared" si="0"/>
        <v/>
      </c>
      <c r="I56" s="139"/>
      <c r="J56" s="140"/>
      <c r="K56" s="45"/>
      <c r="L56" s="51"/>
      <c r="M56" s="26"/>
      <c r="N56" s="15" t="str">
        <f t="shared" si="1"/>
        <v/>
      </c>
      <c r="O56" s="163" t="str">
        <f t="shared" si="2"/>
        <v/>
      </c>
      <c r="P56" s="3"/>
      <c r="Q56" s="16" t="str">
        <f t="shared" si="3"/>
        <v/>
      </c>
      <c r="R56" s="134"/>
      <c r="S56" s="134"/>
      <c r="T56" s="3"/>
    </row>
    <row r="57" spans="1:20" x14ac:dyDescent="0.35">
      <c r="A57" s="134"/>
      <c r="B57" s="135"/>
      <c r="C57" s="136"/>
      <c r="D57" s="143"/>
      <c r="E57" s="146"/>
      <c r="F57" s="26"/>
      <c r="G57" s="27"/>
      <c r="H57" s="33" t="str">
        <f t="shared" si="0"/>
        <v/>
      </c>
      <c r="I57" s="139"/>
      <c r="J57" s="140"/>
      <c r="K57" s="45"/>
      <c r="L57" s="51"/>
      <c r="M57" s="25"/>
      <c r="N57" s="15" t="str">
        <f t="shared" si="1"/>
        <v/>
      </c>
      <c r="O57" s="163" t="str">
        <f t="shared" si="2"/>
        <v/>
      </c>
      <c r="P57" s="3"/>
      <c r="Q57" s="16" t="str">
        <f t="shared" si="3"/>
        <v/>
      </c>
      <c r="R57" s="134"/>
      <c r="S57" s="134"/>
      <c r="T57" s="3"/>
    </row>
    <row r="58" spans="1:20" x14ac:dyDescent="0.35">
      <c r="A58" s="134"/>
      <c r="B58" s="135"/>
      <c r="C58" s="141"/>
      <c r="D58" s="137"/>
      <c r="E58" s="3"/>
      <c r="F58" s="147"/>
      <c r="G58" s="27"/>
      <c r="H58" s="33" t="str">
        <f t="shared" si="0"/>
        <v/>
      </c>
      <c r="I58" s="139"/>
      <c r="J58" s="140"/>
      <c r="K58" s="45"/>
      <c r="L58" s="51"/>
      <c r="M58" s="28"/>
      <c r="N58" s="15" t="str">
        <f t="shared" si="1"/>
        <v/>
      </c>
      <c r="O58" s="163" t="str">
        <f t="shared" si="2"/>
        <v/>
      </c>
      <c r="P58" s="3"/>
      <c r="Q58" s="16" t="str">
        <f t="shared" si="3"/>
        <v/>
      </c>
      <c r="R58" s="134"/>
      <c r="S58" s="134"/>
      <c r="T58" s="3"/>
    </row>
    <row r="59" spans="1:20" x14ac:dyDescent="0.35">
      <c r="A59" s="134"/>
      <c r="B59" s="135"/>
      <c r="C59" s="136"/>
      <c r="D59" s="137"/>
      <c r="E59" s="138"/>
      <c r="F59" s="26"/>
      <c r="G59" s="27"/>
      <c r="H59" s="33" t="str">
        <f t="shared" si="0"/>
        <v/>
      </c>
      <c r="I59" s="139"/>
      <c r="J59" s="140"/>
      <c r="K59" s="45"/>
      <c r="L59" s="51"/>
      <c r="M59" s="26"/>
      <c r="N59" s="15" t="str">
        <f t="shared" si="1"/>
        <v/>
      </c>
      <c r="O59" s="163" t="str">
        <f t="shared" si="2"/>
        <v/>
      </c>
      <c r="P59" s="3"/>
      <c r="Q59" s="16" t="str">
        <f t="shared" si="3"/>
        <v/>
      </c>
      <c r="R59" s="134"/>
      <c r="S59" s="134"/>
      <c r="T59" s="3"/>
    </row>
    <row r="60" spans="1:20" x14ac:dyDescent="0.35">
      <c r="A60" s="134"/>
      <c r="B60" s="135"/>
      <c r="C60" s="136"/>
      <c r="D60" s="137"/>
      <c r="E60" s="138"/>
      <c r="F60" s="26"/>
      <c r="G60" s="27"/>
      <c r="H60" s="33" t="str">
        <f t="shared" si="0"/>
        <v/>
      </c>
      <c r="I60" s="139"/>
      <c r="J60" s="140"/>
      <c r="K60" s="45"/>
      <c r="L60" s="51"/>
      <c r="M60" s="26"/>
      <c r="N60" s="15" t="str">
        <f t="shared" si="1"/>
        <v/>
      </c>
      <c r="O60" s="163" t="str">
        <f t="shared" si="2"/>
        <v/>
      </c>
      <c r="P60" s="3"/>
      <c r="Q60" s="16" t="str">
        <f t="shared" si="3"/>
        <v/>
      </c>
      <c r="R60" s="134"/>
      <c r="S60" s="134"/>
      <c r="T60" s="3"/>
    </row>
    <row r="61" spans="1:20" x14ac:dyDescent="0.35">
      <c r="A61" s="134"/>
      <c r="B61" s="135"/>
      <c r="C61" s="141"/>
      <c r="D61" s="137"/>
      <c r="E61" s="3"/>
      <c r="F61" s="145"/>
      <c r="G61" s="27"/>
      <c r="H61" s="33" t="str">
        <f t="shared" si="0"/>
        <v/>
      </c>
      <c r="I61" s="139"/>
      <c r="J61" s="140"/>
      <c r="K61" s="45"/>
      <c r="L61" s="51"/>
      <c r="M61" s="28"/>
      <c r="N61" s="15" t="str">
        <f t="shared" si="1"/>
        <v/>
      </c>
      <c r="O61" s="163" t="str">
        <f t="shared" si="2"/>
        <v/>
      </c>
      <c r="P61" s="3"/>
      <c r="Q61" s="16" t="str">
        <f t="shared" si="3"/>
        <v/>
      </c>
      <c r="R61" s="134"/>
      <c r="S61" s="134"/>
      <c r="T61" s="3"/>
    </row>
    <row r="62" spans="1:20" x14ac:dyDescent="0.35">
      <c r="A62" s="134"/>
      <c r="B62" s="135"/>
      <c r="C62" s="136"/>
      <c r="D62" s="137"/>
      <c r="E62" s="138"/>
      <c r="F62" s="26"/>
      <c r="G62" s="27"/>
      <c r="H62" s="33" t="str">
        <f t="shared" si="0"/>
        <v/>
      </c>
      <c r="I62" s="139"/>
      <c r="J62" s="140"/>
      <c r="K62" s="45"/>
      <c r="L62" s="51"/>
      <c r="M62" s="26"/>
      <c r="N62" s="15" t="str">
        <f t="shared" si="1"/>
        <v/>
      </c>
      <c r="O62" s="163" t="str">
        <f t="shared" si="2"/>
        <v/>
      </c>
      <c r="P62" s="3"/>
      <c r="Q62" s="16" t="str">
        <f t="shared" si="3"/>
        <v/>
      </c>
      <c r="R62" s="134"/>
      <c r="S62" s="134"/>
      <c r="T62" s="3"/>
    </row>
    <row r="63" spans="1:20" x14ac:dyDescent="0.35">
      <c r="A63" s="134"/>
      <c r="B63" s="135"/>
      <c r="C63" s="136"/>
      <c r="D63" s="143"/>
      <c r="E63" s="148"/>
      <c r="F63" s="26"/>
      <c r="G63" s="27"/>
      <c r="H63" s="33" t="str">
        <f t="shared" si="0"/>
        <v/>
      </c>
      <c r="I63" s="139"/>
      <c r="J63" s="140"/>
      <c r="K63" s="45"/>
      <c r="L63" s="51"/>
      <c r="M63" s="25"/>
      <c r="N63" s="15" t="str">
        <f t="shared" si="1"/>
        <v/>
      </c>
      <c r="O63" s="163" t="str">
        <f t="shared" si="2"/>
        <v/>
      </c>
      <c r="P63" s="3"/>
      <c r="Q63" s="16" t="str">
        <f t="shared" si="3"/>
        <v/>
      </c>
      <c r="R63" s="134"/>
      <c r="S63" s="134"/>
      <c r="T63" s="3"/>
    </row>
    <row r="64" spans="1:20" x14ac:dyDescent="0.35">
      <c r="A64" s="134"/>
      <c r="B64" s="135"/>
      <c r="C64" s="136"/>
      <c r="D64" s="143"/>
      <c r="E64" s="148"/>
      <c r="F64" s="26"/>
      <c r="G64" s="27"/>
      <c r="H64" s="33" t="str">
        <f t="shared" si="0"/>
        <v/>
      </c>
      <c r="I64" s="139"/>
      <c r="J64" s="140"/>
      <c r="K64" s="45"/>
      <c r="L64" s="51"/>
      <c r="M64" s="25"/>
      <c r="N64" s="15" t="str">
        <f t="shared" si="1"/>
        <v/>
      </c>
      <c r="O64" s="163" t="str">
        <f t="shared" si="2"/>
        <v/>
      </c>
      <c r="P64" s="3"/>
      <c r="Q64" s="16" t="str">
        <f t="shared" si="3"/>
        <v/>
      </c>
      <c r="R64" s="134"/>
      <c r="S64" s="134"/>
      <c r="T64" s="3"/>
    </row>
    <row r="65" spans="1:20" x14ac:dyDescent="0.35">
      <c r="A65" s="134"/>
      <c r="B65" s="135"/>
      <c r="C65" s="136"/>
      <c r="D65" s="143"/>
      <c r="E65" s="146"/>
      <c r="F65" s="26"/>
      <c r="G65" s="27"/>
      <c r="H65" s="33" t="str">
        <f t="shared" si="0"/>
        <v/>
      </c>
      <c r="I65" s="139"/>
      <c r="J65" s="140"/>
      <c r="K65" s="45"/>
      <c r="L65" s="51"/>
      <c r="M65" s="25"/>
      <c r="N65" s="15" t="str">
        <f t="shared" si="1"/>
        <v/>
      </c>
      <c r="O65" s="163" t="str">
        <f t="shared" si="2"/>
        <v/>
      </c>
      <c r="P65" s="3"/>
      <c r="Q65" s="16" t="str">
        <f t="shared" si="3"/>
        <v/>
      </c>
      <c r="R65" s="134"/>
      <c r="S65" s="134"/>
      <c r="T65" s="3"/>
    </row>
    <row r="66" spans="1:20" x14ac:dyDescent="0.35">
      <c r="A66" s="134"/>
      <c r="B66" s="135"/>
      <c r="C66" s="136"/>
      <c r="D66" s="143"/>
      <c r="E66" s="148"/>
      <c r="F66" s="26"/>
      <c r="G66" s="27"/>
      <c r="H66" s="33" t="str">
        <f t="shared" si="0"/>
        <v/>
      </c>
      <c r="I66" s="139"/>
      <c r="J66" s="140"/>
      <c r="K66" s="45"/>
      <c r="L66" s="51"/>
      <c r="M66" s="25"/>
      <c r="N66" s="15" t="str">
        <f t="shared" si="1"/>
        <v/>
      </c>
      <c r="O66" s="163" t="str">
        <f t="shared" si="2"/>
        <v/>
      </c>
      <c r="P66" s="3"/>
      <c r="Q66" s="16" t="str">
        <f t="shared" si="3"/>
        <v/>
      </c>
      <c r="R66" s="134"/>
      <c r="S66" s="134"/>
      <c r="T66" s="3"/>
    </row>
    <row r="67" spans="1:20" x14ac:dyDescent="0.35">
      <c r="A67" s="134"/>
      <c r="B67" s="135"/>
      <c r="C67" s="136"/>
      <c r="D67" s="143"/>
      <c r="E67" s="148"/>
      <c r="F67" s="26"/>
      <c r="G67" s="27"/>
      <c r="H67" s="33" t="str">
        <f t="shared" si="0"/>
        <v/>
      </c>
      <c r="I67" s="139"/>
      <c r="J67" s="140"/>
      <c r="K67" s="45"/>
      <c r="L67" s="51"/>
      <c r="M67" s="34"/>
      <c r="N67" s="15" t="str">
        <f t="shared" si="1"/>
        <v/>
      </c>
      <c r="O67" s="163" t="str">
        <f t="shared" si="2"/>
        <v/>
      </c>
      <c r="P67" s="3"/>
      <c r="Q67" s="16" t="str">
        <f t="shared" si="3"/>
        <v/>
      </c>
      <c r="R67" s="134"/>
      <c r="S67" s="134"/>
      <c r="T67" s="3"/>
    </row>
    <row r="68" spans="1:20" x14ac:dyDescent="0.35">
      <c r="A68" s="134"/>
      <c r="B68" s="135"/>
      <c r="C68" s="136"/>
      <c r="D68" s="143"/>
      <c r="E68" s="148"/>
      <c r="F68" s="55"/>
      <c r="G68" s="27"/>
      <c r="H68" s="33" t="str">
        <f t="shared" si="0"/>
        <v/>
      </c>
      <c r="I68" s="139"/>
      <c r="J68" s="140"/>
      <c r="K68" s="45"/>
      <c r="L68" s="51"/>
      <c r="M68" s="25"/>
      <c r="N68" s="15" t="str">
        <f t="shared" si="1"/>
        <v/>
      </c>
      <c r="O68" s="163" t="str">
        <f t="shared" si="2"/>
        <v/>
      </c>
      <c r="P68" s="3"/>
      <c r="Q68" s="16" t="str">
        <f t="shared" si="3"/>
        <v/>
      </c>
      <c r="R68" s="134"/>
      <c r="S68" s="134"/>
      <c r="T68" s="3"/>
    </row>
    <row r="69" spans="1:20" x14ac:dyDescent="0.35">
      <c r="A69" s="134"/>
      <c r="B69" s="135"/>
      <c r="C69" s="136"/>
      <c r="D69" s="143"/>
      <c r="E69" s="148"/>
      <c r="F69" s="26"/>
      <c r="G69" s="27"/>
      <c r="H69" s="33" t="str">
        <f t="shared" si="0"/>
        <v/>
      </c>
      <c r="I69" s="139"/>
      <c r="J69" s="140"/>
      <c r="K69" s="45"/>
      <c r="L69" s="51"/>
      <c r="M69" s="25"/>
      <c r="N69" s="15" t="str">
        <f t="shared" si="1"/>
        <v/>
      </c>
      <c r="O69" s="163" t="str">
        <f t="shared" si="2"/>
        <v/>
      </c>
      <c r="P69" s="3"/>
      <c r="Q69" s="16" t="str">
        <f t="shared" si="3"/>
        <v/>
      </c>
      <c r="R69" s="134"/>
      <c r="S69" s="134"/>
      <c r="T69" s="3"/>
    </row>
    <row r="70" spans="1:20" x14ac:dyDescent="0.35">
      <c r="A70" s="134"/>
      <c r="B70" s="135"/>
      <c r="C70" s="136"/>
      <c r="D70" s="143"/>
      <c r="E70" s="148"/>
      <c r="F70" s="26"/>
      <c r="G70" s="27"/>
      <c r="H70" s="33" t="str">
        <f t="shared" si="0"/>
        <v/>
      </c>
      <c r="I70" s="139"/>
      <c r="J70" s="140"/>
      <c r="K70" s="45"/>
      <c r="L70" s="51"/>
      <c r="M70" s="25"/>
      <c r="N70" s="15" t="str">
        <f t="shared" si="1"/>
        <v/>
      </c>
      <c r="O70" s="163" t="str">
        <f t="shared" si="2"/>
        <v/>
      </c>
      <c r="P70" s="3"/>
      <c r="Q70" s="16" t="str">
        <f t="shared" si="3"/>
        <v/>
      </c>
      <c r="R70" s="134"/>
      <c r="S70" s="134"/>
      <c r="T70" s="3"/>
    </row>
    <row r="71" spans="1:20" x14ac:dyDescent="0.35">
      <c r="A71" s="134"/>
      <c r="B71" s="135"/>
      <c r="C71" s="136"/>
      <c r="D71" s="142"/>
      <c r="E71" s="146"/>
      <c r="F71" s="26"/>
      <c r="G71" s="27"/>
      <c r="H71" s="33" t="str">
        <f t="shared" si="0"/>
        <v/>
      </c>
      <c r="I71" s="139"/>
      <c r="J71" s="140"/>
      <c r="K71" s="45"/>
      <c r="L71" s="51"/>
      <c r="M71" s="25"/>
      <c r="N71" s="15" t="str">
        <f t="shared" si="1"/>
        <v/>
      </c>
      <c r="O71" s="163" t="str">
        <f t="shared" si="2"/>
        <v/>
      </c>
      <c r="P71" s="3"/>
      <c r="Q71" s="16" t="str">
        <f t="shared" si="3"/>
        <v/>
      </c>
      <c r="R71" s="134"/>
      <c r="S71" s="134"/>
      <c r="T71" s="3"/>
    </row>
    <row r="72" spans="1:20" x14ac:dyDescent="0.35">
      <c r="A72" s="134"/>
      <c r="B72" s="135"/>
      <c r="C72" s="136"/>
      <c r="D72" s="143"/>
      <c r="E72" s="148"/>
      <c r="F72" s="26"/>
      <c r="G72" s="27"/>
      <c r="H72" s="33" t="str">
        <f t="shared" ref="H72:H135" si="4">IF(F72="","",F72*G72)</f>
        <v/>
      </c>
      <c r="I72" s="139"/>
      <c r="J72" s="140"/>
      <c r="K72" s="45"/>
      <c r="L72" s="51"/>
      <c r="M72" s="25"/>
      <c r="N72" s="15" t="str">
        <f t="shared" ref="N72:N135" si="5">IF(M72="","",(M72-F72)*G72)</f>
        <v/>
      </c>
      <c r="O72" s="163" t="str">
        <f t="shared" ref="O72:O135" si="6">IF(M72="","",ROUNDDOWN((M72-F72)/F72,4))</f>
        <v/>
      </c>
      <c r="P72" s="3"/>
      <c r="Q72" s="16" t="str">
        <f t="shared" ref="Q72:Q135" si="7">IF(ISERROR(N72-P72),"",N72-I72-P72)</f>
        <v/>
      </c>
      <c r="R72" s="134"/>
      <c r="S72" s="134"/>
      <c r="T72" s="3"/>
    </row>
    <row r="73" spans="1:20" x14ac:dyDescent="0.35">
      <c r="A73" s="134"/>
      <c r="B73" s="135"/>
      <c r="C73" s="136"/>
      <c r="D73" s="143"/>
      <c r="E73" s="148"/>
      <c r="F73" s="26"/>
      <c r="G73" s="27"/>
      <c r="H73" s="33" t="str">
        <f t="shared" si="4"/>
        <v/>
      </c>
      <c r="I73" s="139"/>
      <c r="J73" s="140"/>
      <c r="K73" s="45"/>
      <c r="L73" s="51"/>
      <c r="M73" s="25"/>
      <c r="N73" s="15" t="str">
        <f t="shared" si="5"/>
        <v/>
      </c>
      <c r="O73" s="163" t="str">
        <f t="shared" si="6"/>
        <v/>
      </c>
      <c r="P73" s="3"/>
      <c r="Q73" s="16" t="str">
        <f t="shared" si="7"/>
        <v/>
      </c>
      <c r="R73" s="134"/>
      <c r="S73" s="134"/>
      <c r="T73" s="3"/>
    </row>
    <row r="74" spans="1:20" x14ac:dyDescent="0.35">
      <c r="A74" s="134"/>
      <c r="B74" s="135"/>
      <c r="C74" s="136"/>
      <c r="D74" s="143"/>
      <c r="E74" s="138"/>
      <c r="F74" s="26"/>
      <c r="G74" s="27"/>
      <c r="H74" s="33" t="str">
        <f t="shared" si="4"/>
        <v/>
      </c>
      <c r="I74" s="139"/>
      <c r="J74" s="140"/>
      <c r="K74" s="45"/>
      <c r="L74" s="51"/>
      <c r="M74" s="25"/>
      <c r="N74" s="15" t="str">
        <f t="shared" si="5"/>
        <v/>
      </c>
      <c r="O74" s="163" t="str">
        <f t="shared" si="6"/>
        <v/>
      </c>
      <c r="P74" s="3"/>
      <c r="Q74" s="16" t="str">
        <f t="shared" si="7"/>
        <v/>
      </c>
      <c r="R74" s="134"/>
      <c r="S74" s="134"/>
      <c r="T74" s="3"/>
    </row>
    <row r="75" spans="1:20" x14ac:dyDescent="0.35">
      <c r="A75" s="134"/>
      <c r="B75" s="135"/>
      <c r="C75" s="136"/>
      <c r="D75" s="142"/>
      <c r="E75" s="146"/>
      <c r="F75" s="26"/>
      <c r="G75" s="27"/>
      <c r="H75" s="33" t="str">
        <f t="shared" si="4"/>
        <v/>
      </c>
      <c r="I75" s="139"/>
      <c r="J75" s="140"/>
      <c r="K75" s="45"/>
      <c r="L75" s="51"/>
      <c r="M75" s="25"/>
      <c r="N75" s="15" t="str">
        <f t="shared" si="5"/>
        <v/>
      </c>
      <c r="O75" s="163" t="str">
        <f t="shared" si="6"/>
        <v/>
      </c>
      <c r="P75" s="3"/>
      <c r="Q75" s="16" t="str">
        <f t="shared" si="7"/>
        <v/>
      </c>
      <c r="R75" s="134"/>
      <c r="S75" s="134"/>
      <c r="T75" s="3"/>
    </row>
    <row r="76" spans="1:20" x14ac:dyDescent="0.35">
      <c r="A76" s="134"/>
      <c r="B76" s="135"/>
      <c r="C76" s="136"/>
      <c r="D76" s="142"/>
      <c r="E76" s="146"/>
      <c r="F76" s="26"/>
      <c r="G76" s="27"/>
      <c r="H76" s="33" t="str">
        <f t="shared" si="4"/>
        <v/>
      </c>
      <c r="I76" s="139"/>
      <c r="J76" s="140"/>
      <c r="K76" s="45"/>
      <c r="L76" s="51"/>
      <c r="M76" s="25"/>
      <c r="N76" s="15" t="str">
        <f t="shared" si="5"/>
        <v/>
      </c>
      <c r="O76" s="163" t="str">
        <f t="shared" si="6"/>
        <v/>
      </c>
      <c r="P76" s="3"/>
      <c r="Q76" s="16" t="str">
        <f t="shared" si="7"/>
        <v/>
      </c>
      <c r="R76" s="134"/>
      <c r="S76" s="134"/>
      <c r="T76" s="3"/>
    </row>
    <row r="77" spans="1:20" x14ac:dyDescent="0.35">
      <c r="A77" s="134"/>
      <c r="B77" s="135"/>
      <c r="C77" s="136"/>
      <c r="D77" s="143"/>
      <c r="E77" s="146"/>
      <c r="F77" s="55"/>
      <c r="G77" s="27"/>
      <c r="H77" s="33" t="str">
        <f t="shared" si="4"/>
        <v/>
      </c>
      <c r="I77" s="139"/>
      <c r="J77" s="140"/>
      <c r="K77" s="45"/>
      <c r="L77" s="51"/>
      <c r="M77" s="25"/>
      <c r="N77" s="15" t="str">
        <f t="shared" si="5"/>
        <v/>
      </c>
      <c r="O77" s="163" t="str">
        <f t="shared" si="6"/>
        <v/>
      </c>
      <c r="P77" s="3"/>
      <c r="Q77" s="16" t="str">
        <f t="shared" si="7"/>
        <v/>
      </c>
      <c r="R77" s="134"/>
      <c r="S77" s="134"/>
      <c r="T77" s="3"/>
    </row>
    <row r="78" spans="1:20" ht="18.75" customHeight="1" x14ac:dyDescent="0.35">
      <c r="A78" s="134"/>
      <c r="B78" s="135"/>
      <c r="C78" s="136"/>
      <c r="D78" s="143"/>
      <c r="E78" s="146"/>
      <c r="F78" s="26"/>
      <c r="G78" s="27"/>
      <c r="H78" s="33" t="str">
        <f t="shared" si="4"/>
        <v/>
      </c>
      <c r="I78" s="139"/>
      <c r="J78" s="140"/>
      <c r="K78" s="45"/>
      <c r="L78" s="51"/>
      <c r="M78" s="25"/>
      <c r="N78" s="15" t="str">
        <f t="shared" si="5"/>
        <v/>
      </c>
      <c r="O78" s="163" t="str">
        <f t="shared" si="6"/>
        <v/>
      </c>
      <c r="P78" s="3"/>
      <c r="Q78" s="16" t="str">
        <f t="shared" si="7"/>
        <v/>
      </c>
      <c r="R78" s="134"/>
      <c r="S78" s="134"/>
      <c r="T78" s="3"/>
    </row>
    <row r="79" spans="1:20" ht="18.75" customHeight="1" x14ac:dyDescent="0.35">
      <c r="A79" s="134"/>
      <c r="B79" s="135"/>
      <c r="C79" s="136"/>
      <c r="D79" s="143"/>
      <c r="E79" s="146"/>
      <c r="F79" s="26"/>
      <c r="G79" s="27"/>
      <c r="H79" s="33" t="str">
        <f t="shared" si="4"/>
        <v/>
      </c>
      <c r="I79" s="139"/>
      <c r="J79" s="140"/>
      <c r="K79" s="45"/>
      <c r="L79" s="51"/>
      <c r="M79" s="25"/>
      <c r="N79" s="15" t="str">
        <f t="shared" si="5"/>
        <v/>
      </c>
      <c r="O79" s="163" t="str">
        <f t="shared" si="6"/>
        <v/>
      </c>
      <c r="P79" s="3"/>
      <c r="Q79" s="16" t="str">
        <f t="shared" si="7"/>
        <v/>
      </c>
      <c r="R79" s="134"/>
      <c r="S79" s="134"/>
      <c r="T79" s="3"/>
    </row>
    <row r="80" spans="1:20" ht="18.75" customHeight="1" x14ac:dyDescent="0.35">
      <c r="A80" s="134"/>
      <c r="B80" s="135"/>
      <c r="C80" s="136"/>
      <c r="D80" s="143"/>
      <c r="E80" s="146"/>
      <c r="F80" s="26"/>
      <c r="G80" s="27"/>
      <c r="H80" s="33" t="str">
        <f t="shared" si="4"/>
        <v/>
      </c>
      <c r="I80" s="139"/>
      <c r="J80" s="140"/>
      <c r="K80" s="45"/>
      <c r="L80" s="51"/>
      <c r="M80" s="25"/>
      <c r="N80" s="15" t="str">
        <f t="shared" si="5"/>
        <v/>
      </c>
      <c r="O80" s="163" t="str">
        <f t="shared" si="6"/>
        <v/>
      </c>
      <c r="P80" s="3"/>
      <c r="Q80" s="16" t="str">
        <f t="shared" si="7"/>
        <v/>
      </c>
      <c r="R80" s="134"/>
      <c r="S80" s="134"/>
      <c r="T80" s="3"/>
    </row>
    <row r="81" spans="1:20" ht="18.75" customHeight="1" x14ac:dyDescent="0.35">
      <c r="A81" s="134"/>
      <c r="B81" s="135"/>
      <c r="C81" s="136"/>
      <c r="D81" s="143"/>
      <c r="E81" s="146"/>
      <c r="F81" s="26"/>
      <c r="G81" s="27"/>
      <c r="H81" s="33" t="str">
        <f t="shared" si="4"/>
        <v/>
      </c>
      <c r="I81" s="139"/>
      <c r="J81" s="140"/>
      <c r="K81" s="45"/>
      <c r="L81" s="51"/>
      <c r="M81" s="25"/>
      <c r="N81" s="15" t="str">
        <f t="shared" si="5"/>
        <v/>
      </c>
      <c r="O81" s="163" t="str">
        <f t="shared" si="6"/>
        <v/>
      </c>
      <c r="P81" s="3"/>
      <c r="Q81" s="16" t="str">
        <f t="shared" si="7"/>
        <v/>
      </c>
      <c r="R81" s="134"/>
      <c r="S81" s="134"/>
      <c r="T81" s="3"/>
    </row>
    <row r="82" spans="1:20" ht="18.75" customHeight="1" x14ac:dyDescent="0.35">
      <c r="A82" s="134"/>
      <c r="B82" s="135"/>
      <c r="C82" s="136"/>
      <c r="D82" s="142"/>
      <c r="E82" s="146"/>
      <c r="F82" s="26"/>
      <c r="G82" s="27"/>
      <c r="H82" s="33" t="str">
        <f t="shared" si="4"/>
        <v/>
      </c>
      <c r="I82" s="139"/>
      <c r="J82" s="140"/>
      <c r="K82" s="45"/>
      <c r="L82" s="51"/>
      <c r="M82" s="25"/>
      <c r="N82" s="15" t="str">
        <f t="shared" si="5"/>
        <v/>
      </c>
      <c r="O82" s="163" t="str">
        <f t="shared" si="6"/>
        <v/>
      </c>
      <c r="P82" s="3"/>
      <c r="Q82" s="16" t="str">
        <f t="shared" si="7"/>
        <v/>
      </c>
      <c r="R82" s="134"/>
      <c r="S82" s="134"/>
      <c r="T82" s="3"/>
    </row>
    <row r="83" spans="1:20" ht="18.75" customHeight="1" x14ac:dyDescent="0.35">
      <c r="A83" s="134"/>
      <c r="B83" s="135"/>
      <c r="C83" s="136"/>
      <c r="D83" s="143"/>
      <c r="E83" s="146"/>
      <c r="F83" s="26"/>
      <c r="G83" s="27"/>
      <c r="H83" s="33" t="str">
        <f t="shared" si="4"/>
        <v/>
      </c>
      <c r="I83" s="139"/>
      <c r="J83" s="140"/>
      <c r="K83" s="45"/>
      <c r="L83" s="51"/>
      <c r="M83" s="25"/>
      <c r="N83" s="15" t="str">
        <f t="shared" si="5"/>
        <v/>
      </c>
      <c r="O83" s="163" t="str">
        <f t="shared" si="6"/>
        <v/>
      </c>
      <c r="P83" s="3"/>
      <c r="Q83" s="16" t="str">
        <f t="shared" si="7"/>
        <v/>
      </c>
      <c r="R83" s="134"/>
      <c r="S83" s="134"/>
      <c r="T83" s="3"/>
    </row>
    <row r="84" spans="1:20" x14ac:dyDescent="0.4">
      <c r="A84" s="134"/>
      <c r="B84" s="135"/>
      <c r="C84" s="40"/>
      <c r="D84" s="13"/>
      <c r="E84" s="3"/>
      <c r="F84" s="144"/>
      <c r="G84" s="29"/>
      <c r="H84" s="33" t="str">
        <f t="shared" si="4"/>
        <v/>
      </c>
      <c r="I84" s="139"/>
      <c r="J84" s="140"/>
      <c r="K84" s="45"/>
      <c r="L84" s="40"/>
      <c r="M84" s="4"/>
      <c r="N84" s="15" t="str">
        <f t="shared" si="5"/>
        <v/>
      </c>
      <c r="O84" s="163" t="str">
        <f t="shared" si="6"/>
        <v/>
      </c>
      <c r="P84" s="3"/>
      <c r="Q84" s="16" t="str">
        <f t="shared" si="7"/>
        <v/>
      </c>
      <c r="R84" s="134"/>
      <c r="S84" s="134"/>
      <c r="T84" s="3"/>
    </row>
    <row r="85" spans="1:20" x14ac:dyDescent="0.4">
      <c r="A85" s="134"/>
      <c r="B85" s="135"/>
      <c r="C85" s="40"/>
      <c r="D85" s="13"/>
      <c r="E85" s="3"/>
      <c r="F85" s="144"/>
      <c r="G85" s="29"/>
      <c r="H85" s="33" t="str">
        <f t="shared" si="4"/>
        <v/>
      </c>
      <c r="I85" s="139"/>
      <c r="J85" s="140"/>
      <c r="K85" s="45"/>
      <c r="L85" s="40"/>
      <c r="M85" s="4"/>
      <c r="N85" s="15" t="str">
        <f t="shared" si="5"/>
        <v/>
      </c>
      <c r="O85" s="163" t="str">
        <f t="shared" si="6"/>
        <v/>
      </c>
      <c r="P85" s="3"/>
      <c r="Q85" s="16" t="str">
        <f t="shared" si="7"/>
        <v/>
      </c>
      <c r="R85" s="134"/>
      <c r="S85" s="134"/>
      <c r="T85" s="3"/>
    </row>
    <row r="86" spans="1:20" x14ac:dyDescent="0.4">
      <c r="A86" s="134"/>
      <c r="B86" s="135"/>
      <c r="C86" s="40"/>
      <c r="D86" s="13"/>
      <c r="E86" s="3"/>
      <c r="F86" s="144"/>
      <c r="G86" s="29"/>
      <c r="H86" s="33" t="str">
        <f t="shared" si="4"/>
        <v/>
      </c>
      <c r="I86" s="139"/>
      <c r="J86" s="140"/>
      <c r="K86" s="45"/>
      <c r="L86" s="40"/>
      <c r="M86" s="4"/>
      <c r="N86" s="15" t="str">
        <f t="shared" si="5"/>
        <v/>
      </c>
      <c r="O86" s="163" t="str">
        <f t="shared" si="6"/>
        <v/>
      </c>
      <c r="P86" s="3"/>
      <c r="Q86" s="16" t="str">
        <f t="shared" si="7"/>
        <v/>
      </c>
      <c r="R86" s="134"/>
      <c r="S86" s="134"/>
      <c r="T86" s="3"/>
    </row>
    <row r="87" spans="1:20" x14ac:dyDescent="0.4">
      <c r="A87" s="134"/>
      <c r="B87" s="135"/>
      <c r="C87" s="40"/>
      <c r="D87" s="13"/>
      <c r="E87" s="3"/>
      <c r="F87" s="144"/>
      <c r="G87" s="29"/>
      <c r="H87" s="33" t="str">
        <f t="shared" si="4"/>
        <v/>
      </c>
      <c r="I87" s="139"/>
      <c r="J87" s="140"/>
      <c r="K87" s="45"/>
      <c r="L87" s="40"/>
      <c r="M87" s="4"/>
      <c r="N87" s="15" t="str">
        <f t="shared" si="5"/>
        <v/>
      </c>
      <c r="O87" s="163" t="str">
        <f t="shared" si="6"/>
        <v/>
      </c>
      <c r="P87" s="3"/>
      <c r="Q87" s="16" t="str">
        <f t="shared" si="7"/>
        <v/>
      </c>
      <c r="R87" s="134"/>
      <c r="S87" s="134"/>
      <c r="T87" s="3"/>
    </row>
    <row r="88" spans="1:20" x14ac:dyDescent="0.4">
      <c r="A88" s="134"/>
      <c r="B88" s="135"/>
      <c r="C88" s="40"/>
      <c r="D88" s="13"/>
      <c r="E88" s="3"/>
      <c r="F88" s="144"/>
      <c r="G88" s="29"/>
      <c r="H88" s="33" t="str">
        <f t="shared" si="4"/>
        <v/>
      </c>
      <c r="I88" s="139"/>
      <c r="J88" s="140"/>
      <c r="K88" s="45"/>
      <c r="L88" s="40"/>
      <c r="M88" s="4"/>
      <c r="N88" s="15" t="str">
        <f t="shared" si="5"/>
        <v/>
      </c>
      <c r="O88" s="163" t="str">
        <f t="shared" si="6"/>
        <v/>
      </c>
      <c r="P88" s="3"/>
      <c r="Q88" s="16" t="str">
        <f t="shared" si="7"/>
        <v/>
      </c>
      <c r="R88" s="134"/>
      <c r="S88" s="134"/>
      <c r="T88" s="3"/>
    </row>
    <row r="89" spans="1:20" x14ac:dyDescent="0.4">
      <c r="A89" s="134"/>
      <c r="B89" s="135"/>
      <c r="C89" s="40"/>
      <c r="D89" s="13"/>
      <c r="E89" s="3"/>
      <c r="F89" s="144"/>
      <c r="G89" s="29"/>
      <c r="H89" s="33" t="str">
        <f t="shared" si="4"/>
        <v/>
      </c>
      <c r="I89" s="139"/>
      <c r="J89" s="140"/>
      <c r="K89" s="45"/>
      <c r="L89" s="40"/>
      <c r="M89" s="4"/>
      <c r="N89" s="15" t="str">
        <f t="shared" si="5"/>
        <v/>
      </c>
      <c r="O89" s="163" t="str">
        <f t="shared" si="6"/>
        <v/>
      </c>
      <c r="P89" s="3"/>
      <c r="Q89" s="16" t="str">
        <f t="shared" si="7"/>
        <v/>
      </c>
      <c r="R89" s="134"/>
      <c r="S89" s="134"/>
      <c r="T89" s="3"/>
    </row>
    <row r="90" spans="1:20" x14ac:dyDescent="0.4">
      <c r="A90" s="134"/>
      <c r="B90" s="135"/>
      <c r="C90" s="40"/>
      <c r="D90" s="13"/>
      <c r="E90" s="3"/>
      <c r="F90" s="4"/>
      <c r="G90" s="29"/>
      <c r="H90" s="33" t="str">
        <f t="shared" si="4"/>
        <v/>
      </c>
      <c r="I90" s="139"/>
      <c r="J90" s="140"/>
      <c r="K90" s="45"/>
      <c r="L90" s="40"/>
      <c r="M90" s="4"/>
      <c r="N90" s="15" t="str">
        <f t="shared" si="5"/>
        <v/>
      </c>
      <c r="O90" s="163" t="str">
        <f t="shared" si="6"/>
        <v/>
      </c>
      <c r="P90" s="3"/>
      <c r="Q90" s="16" t="str">
        <f t="shared" si="7"/>
        <v/>
      </c>
      <c r="R90" s="134"/>
      <c r="S90" s="134"/>
      <c r="T90" s="3"/>
    </row>
    <row r="91" spans="1:20" x14ac:dyDescent="0.4">
      <c r="A91" s="134"/>
      <c r="B91" s="135"/>
      <c r="C91" s="40"/>
      <c r="D91" s="13"/>
      <c r="E91" s="3"/>
      <c r="F91" s="4"/>
      <c r="G91" s="29"/>
      <c r="H91" s="33" t="str">
        <f t="shared" si="4"/>
        <v/>
      </c>
      <c r="I91" s="139"/>
      <c r="J91" s="140"/>
      <c r="K91" s="45"/>
      <c r="L91" s="40"/>
      <c r="M91" s="4"/>
      <c r="N91" s="15" t="str">
        <f t="shared" si="5"/>
        <v/>
      </c>
      <c r="O91" s="163" t="str">
        <f t="shared" si="6"/>
        <v/>
      </c>
      <c r="P91" s="3"/>
      <c r="Q91" s="16" t="str">
        <f t="shared" si="7"/>
        <v/>
      </c>
      <c r="R91" s="134"/>
      <c r="S91" s="134"/>
      <c r="T91" s="3"/>
    </row>
    <row r="92" spans="1:20" x14ac:dyDescent="0.4">
      <c r="A92" s="134"/>
      <c r="B92" s="135"/>
      <c r="C92" s="40"/>
      <c r="D92" s="13"/>
      <c r="E92" s="3"/>
      <c r="F92" s="4"/>
      <c r="G92" s="29"/>
      <c r="H92" s="33" t="str">
        <f t="shared" si="4"/>
        <v/>
      </c>
      <c r="I92" s="139"/>
      <c r="J92" s="140"/>
      <c r="K92" s="45"/>
      <c r="L92" s="40"/>
      <c r="M92" s="4"/>
      <c r="N92" s="15" t="str">
        <f t="shared" si="5"/>
        <v/>
      </c>
      <c r="O92" s="163" t="str">
        <f t="shared" si="6"/>
        <v/>
      </c>
      <c r="P92" s="3"/>
      <c r="Q92" s="16" t="str">
        <f t="shared" si="7"/>
        <v/>
      </c>
      <c r="R92" s="134"/>
      <c r="S92" s="134"/>
      <c r="T92" s="3"/>
    </row>
    <row r="93" spans="1:20" x14ac:dyDescent="0.4">
      <c r="A93" s="134"/>
      <c r="B93" s="135"/>
      <c r="C93" s="40"/>
      <c r="D93" s="13"/>
      <c r="E93" s="3"/>
      <c r="F93" s="4"/>
      <c r="G93" s="29"/>
      <c r="H93" s="33" t="str">
        <f t="shared" si="4"/>
        <v/>
      </c>
      <c r="I93" s="139"/>
      <c r="J93" s="140"/>
      <c r="K93" s="45"/>
      <c r="L93" s="40"/>
      <c r="M93" s="4"/>
      <c r="N93" s="15" t="str">
        <f t="shared" si="5"/>
        <v/>
      </c>
      <c r="O93" s="163" t="str">
        <f t="shared" si="6"/>
        <v/>
      </c>
      <c r="P93" s="3"/>
      <c r="Q93" s="16" t="str">
        <f t="shared" si="7"/>
        <v/>
      </c>
      <c r="R93" s="134"/>
      <c r="S93" s="134"/>
      <c r="T93" s="3"/>
    </row>
    <row r="94" spans="1:20" x14ac:dyDescent="0.4">
      <c r="A94" s="134"/>
      <c r="B94" s="135"/>
      <c r="C94" s="40"/>
      <c r="D94" s="13"/>
      <c r="E94" s="3"/>
      <c r="F94" s="4"/>
      <c r="G94" s="29"/>
      <c r="H94" s="33" t="str">
        <f t="shared" si="4"/>
        <v/>
      </c>
      <c r="I94" s="139"/>
      <c r="J94" s="140"/>
      <c r="K94" s="45"/>
      <c r="L94" s="40"/>
      <c r="M94" s="4"/>
      <c r="N94" s="15" t="str">
        <f t="shared" si="5"/>
        <v/>
      </c>
      <c r="O94" s="163" t="str">
        <f t="shared" si="6"/>
        <v/>
      </c>
      <c r="P94" s="3"/>
      <c r="Q94" s="16" t="str">
        <f t="shared" si="7"/>
        <v/>
      </c>
      <c r="R94" s="134"/>
      <c r="S94" s="134"/>
      <c r="T94" s="3"/>
    </row>
    <row r="95" spans="1:20" x14ac:dyDescent="0.4">
      <c r="A95" s="134"/>
      <c r="B95" s="135"/>
      <c r="C95" s="40"/>
      <c r="D95" s="13"/>
      <c r="E95" s="3"/>
      <c r="F95" s="4"/>
      <c r="G95" s="29"/>
      <c r="H95" s="33" t="str">
        <f t="shared" si="4"/>
        <v/>
      </c>
      <c r="I95" s="139"/>
      <c r="J95" s="140"/>
      <c r="K95" s="45"/>
      <c r="L95" s="40"/>
      <c r="M95" s="4"/>
      <c r="N95" s="15" t="str">
        <f t="shared" si="5"/>
        <v/>
      </c>
      <c r="O95" s="163" t="str">
        <f t="shared" si="6"/>
        <v/>
      </c>
      <c r="P95" s="3"/>
      <c r="Q95" s="16" t="str">
        <f t="shared" si="7"/>
        <v/>
      </c>
      <c r="R95" s="134"/>
      <c r="S95" s="134"/>
      <c r="T95" s="3"/>
    </row>
    <row r="96" spans="1:20" x14ac:dyDescent="0.4">
      <c r="A96" s="134"/>
      <c r="B96" s="135"/>
      <c r="C96" s="40"/>
      <c r="D96" s="13"/>
      <c r="E96" s="3"/>
      <c r="F96" s="4"/>
      <c r="G96" s="29"/>
      <c r="H96" s="33" t="str">
        <f t="shared" si="4"/>
        <v/>
      </c>
      <c r="I96" s="139"/>
      <c r="J96" s="140"/>
      <c r="K96" s="45"/>
      <c r="L96" s="40"/>
      <c r="M96" s="4"/>
      <c r="N96" s="15" t="str">
        <f t="shared" si="5"/>
        <v/>
      </c>
      <c r="O96" s="163" t="str">
        <f t="shared" si="6"/>
        <v/>
      </c>
      <c r="P96" s="3"/>
      <c r="Q96" s="16" t="str">
        <f t="shared" si="7"/>
        <v/>
      </c>
      <c r="R96" s="134"/>
      <c r="S96" s="134"/>
      <c r="T96" s="3"/>
    </row>
    <row r="97" spans="1:20" x14ac:dyDescent="0.4">
      <c r="A97" s="134"/>
      <c r="B97" s="135"/>
      <c r="C97" s="40"/>
      <c r="D97" s="13"/>
      <c r="E97" s="3"/>
      <c r="F97" s="4"/>
      <c r="G97" s="29"/>
      <c r="H97" s="33" t="str">
        <f t="shared" si="4"/>
        <v/>
      </c>
      <c r="I97" s="139"/>
      <c r="J97" s="140"/>
      <c r="K97" s="45"/>
      <c r="L97" s="40"/>
      <c r="M97" s="4"/>
      <c r="N97" s="15" t="str">
        <f t="shared" si="5"/>
        <v/>
      </c>
      <c r="O97" s="163" t="str">
        <f t="shared" si="6"/>
        <v/>
      </c>
      <c r="P97" s="3"/>
      <c r="Q97" s="16" t="str">
        <f t="shared" si="7"/>
        <v/>
      </c>
      <c r="R97" s="134"/>
      <c r="S97" s="134"/>
      <c r="T97" s="3"/>
    </row>
    <row r="98" spans="1:20" x14ac:dyDescent="0.4">
      <c r="A98" s="134"/>
      <c r="B98" s="135"/>
      <c r="C98" s="40"/>
      <c r="D98" s="13"/>
      <c r="E98" s="3"/>
      <c r="F98" s="4"/>
      <c r="G98" s="29"/>
      <c r="H98" s="33" t="str">
        <f t="shared" si="4"/>
        <v/>
      </c>
      <c r="I98" s="139"/>
      <c r="J98" s="140"/>
      <c r="K98" s="45"/>
      <c r="L98" s="40"/>
      <c r="M98" s="4"/>
      <c r="N98" s="15" t="str">
        <f t="shared" si="5"/>
        <v/>
      </c>
      <c r="O98" s="163" t="str">
        <f t="shared" si="6"/>
        <v/>
      </c>
      <c r="P98" s="3"/>
      <c r="Q98" s="16" t="str">
        <f t="shared" si="7"/>
        <v/>
      </c>
      <c r="R98" s="134"/>
      <c r="S98" s="134"/>
      <c r="T98" s="3"/>
    </row>
    <row r="99" spans="1:20" x14ac:dyDescent="0.4">
      <c r="A99" s="134"/>
      <c r="B99" s="135"/>
      <c r="C99" s="40"/>
      <c r="D99" s="13"/>
      <c r="E99" s="3"/>
      <c r="F99" s="4"/>
      <c r="G99" s="29"/>
      <c r="H99" s="33" t="str">
        <f t="shared" si="4"/>
        <v/>
      </c>
      <c r="I99" s="139"/>
      <c r="J99" s="140"/>
      <c r="K99" s="45"/>
      <c r="L99" s="40"/>
      <c r="M99" s="4"/>
      <c r="N99" s="15" t="str">
        <f t="shared" si="5"/>
        <v/>
      </c>
      <c r="O99" s="163" t="str">
        <f t="shared" si="6"/>
        <v/>
      </c>
      <c r="P99" s="3"/>
      <c r="Q99" s="16" t="str">
        <f t="shared" si="7"/>
        <v/>
      </c>
      <c r="R99" s="134"/>
      <c r="S99" s="134"/>
      <c r="T99" s="3"/>
    </row>
    <row r="100" spans="1:20" x14ac:dyDescent="0.4">
      <c r="A100" s="134"/>
      <c r="B100" s="135"/>
      <c r="C100" s="40"/>
      <c r="D100" s="13"/>
      <c r="E100" s="3"/>
      <c r="F100" s="4"/>
      <c r="G100" s="29"/>
      <c r="H100" s="33" t="str">
        <f t="shared" si="4"/>
        <v/>
      </c>
      <c r="I100" s="139"/>
      <c r="J100" s="140"/>
      <c r="K100" s="45"/>
      <c r="L100" s="40"/>
      <c r="M100" s="4"/>
      <c r="N100" s="15" t="str">
        <f t="shared" si="5"/>
        <v/>
      </c>
      <c r="O100" s="163" t="str">
        <f t="shared" si="6"/>
        <v/>
      </c>
      <c r="P100" s="3"/>
      <c r="Q100" s="16" t="str">
        <f t="shared" si="7"/>
        <v/>
      </c>
      <c r="R100" s="134"/>
      <c r="S100" s="134"/>
      <c r="T100" s="3"/>
    </row>
    <row r="101" spans="1:20" x14ac:dyDescent="0.4">
      <c r="A101" s="134"/>
      <c r="B101" s="135"/>
      <c r="C101" s="40"/>
      <c r="D101" s="13"/>
      <c r="E101" s="3"/>
      <c r="F101" s="4"/>
      <c r="G101" s="29"/>
      <c r="H101" s="33" t="str">
        <f t="shared" si="4"/>
        <v/>
      </c>
      <c r="I101" s="139"/>
      <c r="J101" s="140"/>
      <c r="K101" s="45"/>
      <c r="L101" s="40"/>
      <c r="M101" s="4"/>
      <c r="N101" s="15" t="str">
        <f t="shared" si="5"/>
        <v/>
      </c>
      <c r="O101" s="163" t="str">
        <f t="shared" si="6"/>
        <v/>
      </c>
      <c r="P101" s="3"/>
      <c r="Q101" s="16" t="str">
        <f t="shared" si="7"/>
        <v/>
      </c>
      <c r="R101" s="134"/>
      <c r="S101" s="134"/>
      <c r="T101" s="3"/>
    </row>
    <row r="102" spans="1:20" x14ac:dyDescent="0.4">
      <c r="A102" s="134"/>
      <c r="B102" s="135"/>
      <c r="C102" s="40"/>
      <c r="D102" s="13"/>
      <c r="E102" s="3"/>
      <c r="F102" s="4"/>
      <c r="G102" s="29"/>
      <c r="H102" s="33" t="str">
        <f t="shared" si="4"/>
        <v/>
      </c>
      <c r="I102" s="139"/>
      <c r="J102" s="140"/>
      <c r="K102" s="45"/>
      <c r="L102" s="40"/>
      <c r="M102" s="4"/>
      <c r="N102" s="15" t="str">
        <f t="shared" si="5"/>
        <v/>
      </c>
      <c r="O102" s="163" t="str">
        <f t="shared" si="6"/>
        <v/>
      </c>
      <c r="P102" s="3"/>
      <c r="Q102" s="16" t="str">
        <f t="shared" si="7"/>
        <v/>
      </c>
      <c r="R102" s="134"/>
      <c r="S102" s="134"/>
      <c r="T102" s="3"/>
    </row>
    <row r="103" spans="1:20" x14ac:dyDescent="0.4">
      <c r="A103" s="134"/>
      <c r="B103" s="135"/>
      <c r="C103" s="40"/>
      <c r="D103" s="13"/>
      <c r="E103" s="3"/>
      <c r="F103" s="4"/>
      <c r="G103" s="29"/>
      <c r="H103" s="33" t="str">
        <f t="shared" si="4"/>
        <v/>
      </c>
      <c r="I103" s="139"/>
      <c r="J103" s="140"/>
      <c r="K103" s="45"/>
      <c r="L103" s="40"/>
      <c r="M103" s="4"/>
      <c r="N103" s="15" t="str">
        <f t="shared" si="5"/>
        <v/>
      </c>
      <c r="O103" s="163" t="str">
        <f t="shared" si="6"/>
        <v/>
      </c>
      <c r="P103" s="3"/>
      <c r="Q103" s="16" t="str">
        <f t="shared" si="7"/>
        <v/>
      </c>
      <c r="R103" s="134"/>
      <c r="S103" s="134"/>
      <c r="T103" s="3"/>
    </row>
    <row r="104" spans="1:20" x14ac:dyDescent="0.4">
      <c r="A104" s="134"/>
      <c r="B104" s="135"/>
      <c r="C104" s="40"/>
      <c r="D104" s="13"/>
      <c r="E104" s="3"/>
      <c r="F104" s="4"/>
      <c r="G104" s="29"/>
      <c r="H104" s="33" t="str">
        <f t="shared" si="4"/>
        <v/>
      </c>
      <c r="I104" s="139"/>
      <c r="J104" s="140"/>
      <c r="K104" s="45"/>
      <c r="L104" s="40"/>
      <c r="M104" s="4"/>
      <c r="N104" s="15" t="str">
        <f t="shared" si="5"/>
        <v/>
      </c>
      <c r="O104" s="163" t="str">
        <f t="shared" si="6"/>
        <v/>
      </c>
      <c r="P104" s="3"/>
      <c r="Q104" s="16" t="str">
        <f t="shared" si="7"/>
        <v/>
      </c>
      <c r="R104" s="134"/>
      <c r="S104" s="134"/>
      <c r="T104" s="3"/>
    </row>
    <row r="105" spans="1:20" x14ac:dyDescent="0.4">
      <c r="A105" s="134"/>
      <c r="B105" s="135"/>
      <c r="C105" s="40"/>
      <c r="D105" s="13"/>
      <c r="E105" s="3"/>
      <c r="F105" s="4"/>
      <c r="G105" s="29"/>
      <c r="H105" s="33" t="str">
        <f t="shared" si="4"/>
        <v/>
      </c>
      <c r="I105" s="139"/>
      <c r="J105" s="140"/>
      <c r="K105" s="45"/>
      <c r="L105" s="40"/>
      <c r="M105" s="4"/>
      <c r="N105" s="15" t="str">
        <f t="shared" si="5"/>
        <v/>
      </c>
      <c r="O105" s="163" t="str">
        <f t="shared" si="6"/>
        <v/>
      </c>
      <c r="P105" s="3"/>
      <c r="Q105" s="16" t="str">
        <f t="shared" si="7"/>
        <v/>
      </c>
      <c r="R105" s="134"/>
      <c r="S105" s="134"/>
      <c r="T105" s="3"/>
    </row>
    <row r="106" spans="1:20" x14ac:dyDescent="0.4">
      <c r="A106" s="134"/>
      <c r="B106" s="135"/>
      <c r="C106" s="40"/>
      <c r="D106" s="13"/>
      <c r="E106" s="3"/>
      <c r="F106" s="4"/>
      <c r="G106" s="29"/>
      <c r="H106" s="33" t="str">
        <f t="shared" si="4"/>
        <v/>
      </c>
      <c r="I106" s="139"/>
      <c r="J106" s="140"/>
      <c r="K106" s="45"/>
      <c r="L106" s="40"/>
      <c r="M106" s="4"/>
      <c r="N106" s="15" t="str">
        <f t="shared" si="5"/>
        <v/>
      </c>
      <c r="O106" s="163" t="str">
        <f t="shared" si="6"/>
        <v/>
      </c>
      <c r="P106" s="3"/>
      <c r="Q106" s="16" t="str">
        <f t="shared" si="7"/>
        <v/>
      </c>
      <c r="R106" s="134"/>
      <c r="S106" s="134"/>
      <c r="T106" s="3"/>
    </row>
    <row r="107" spans="1:20" x14ac:dyDescent="0.4">
      <c r="A107" s="134"/>
      <c r="B107" s="135"/>
      <c r="C107" s="40"/>
      <c r="D107" s="13"/>
      <c r="E107" s="3"/>
      <c r="F107" s="4"/>
      <c r="G107" s="29"/>
      <c r="H107" s="33" t="str">
        <f t="shared" si="4"/>
        <v/>
      </c>
      <c r="I107" s="139"/>
      <c r="J107" s="140"/>
      <c r="K107" s="45"/>
      <c r="L107" s="40"/>
      <c r="M107" s="4"/>
      <c r="N107" s="15" t="str">
        <f t="shared" si="5"/>
        <v/>
      </c>
      <c r="O107" s="163" t="str">
        <f t="shared" si="6"/>
        <v/>
      </c>
      <c r="P107" s="3"/>
      <c r="Q107" s="16" t="str">
        <f t="shared" si="7"/>
        <v/>
      </c>
      <c r="R107" s="134"/>
      <c r="S107" s="134"/>
      <c r="T107" s="3"/>
    </row>
    <row r="108" spans="1:20" x14ac:dyDescent="0.4">
      <c r="A108" s="134"/>
      <c r="B108" s="135"/>
      <c r="C108" s="40"/>
      <c r="D108" s="13"/>
      <c r="E108" s="3"/>
      <c r="F108" s="4"/>
      <c r="G108" s="29"/>
      <c r="H108" s="33" t="str">
        <f t="shared" si="4"/>
        <v/>
      </c>
      <c r="I108" s="139"/>
      <c r="J108" s="140"/>
      <c r="K108" s="45"/>
      <c r="L108" s="40"/>
      <c r="M108" s="4"/>
      <c r="N108" s="15" t="str">
        <f t="shared" si="5"/>
        <v/>
      </c>
      <c r="O108" s="163" t="str">
        <f t="shared" si="6"/>
        <v/>
      </c>
      <c r="P108" s="3"/>
      <c r="Q108" s="16" t="str">
        <f t="shared" si="7"/>
        <v/>
      </c>
      <c r="R108" s="134"/>
      <c r="S108" s="134"/>
      <c r="T108" s="3"/>
    </row>
    <row r="109" spans="1:20" x14ac:dyDescent="0.4">
      <c r="A109" s="134"/>
      <c r="B109" s="135"/>
      <c r="C109" s="40"/>
      <c r="D109" s="13"/>
      <c r="E109" s="3"/>
      <c r="F109" s="4"/>
      <c r="G109" s="29"/>
      <c r="H109" s="33" t="str">
        <f t="shared" si="4"/>
        <v/>
      </c>
      <c r="I109" s="139"/>
      <c r="J109" s="140"/>
      <c r="K109" s="45"/>
      <c r="L109" s="40"/>
      <c r="M109" s="4"/>
      <c r="N109" s="15" t="str">
        <f t="shared" si="5"/>
        <v/>
      </c>
      <c r="O109" s="163" t="str">
        <f t="shared" si="6"/>
        <v/>
      </c>
      <c r="P109" s="3"/>
      <c r="Q109" s="16" t="str">
        <f t="shared" si="7"/>
        <v/>
      </c>
      <c r="R109" s="134"/>
      <c r="S109" s="134"/>
      <c r="T109" s="3"/>
    </row>
    <row r="110" spans="1:20" x14ac:dyDescent="0.4">
      <c r="A110" s="134"/>
      <c r="B110" s="135"/>
      <c r="C110" s="40"/>
      <c r="D110" s="13"/>
      <c r="E110" s="3"/>
      <c r="F110" s="4"/>
      <c r="G110" s="29"/>
      <c r="H110" s="33" t="str">
        <f t="shared" si="4"/>
        <v/>
      </c>
      <c r="I110" s="139"/>
      <c r="J110" s="140"/>
      <c r="K110" s="45"/>
      <c r="L110" s="40"/>
      <c r="M110" s="4"/>
      <c r="N110" s="15" t="str">
        <f t="shared" si="5"/>
        <v/>
      </c>
      <c r="O110" s="163" t="str">
        <f t="shared" si="6"/>
        <v/>
      </c>
      <c r="P110" s="3"/>
      <c r="Q110" s="16" t="str">
        <f t="shared" si="7"/>
        <v/>
      </c>
      <c r="R110" s="134"/>
      <c r="S110" s="134"/>
      <c r="T110" s="3"/>
    </row>
    <row r="111" spans="1:20" x14ac:dyDescent="0.4">
      <c r="A111" s="134"/>
      <c r="B111" s="135"/>
      <c r="C111" s="40"/>
      <c r="D111" s="13"/>
      <c r="E111" s="3"/>
      <c r="F111" s="4"/>
      <c r="G111" s="29"/>
      <c r="H111" s="33" t="str">
        <f t="shared" si="4"/>
        <v/>
      </c>
      <c r="I111" s="139"/>
      <c r="J111" s="140"/>
      <c r="K111" s="45"/>
      <c r="L111" s="40"/>
      <c r="M111" s="4"/>
      <c r="N111" s="15" t="str">
        <f t="shared" si="5"/>
        <v/>
      </c>
      <c r="O111" s="163" t="str">
        <f t="shared" si="6"/>
        <v/>
      </c>
      <c r="P111" s="3"/>
      <c r="Q111" s="16" t="str">
        <f t="shared" si="7"/>
        <v/>
      </c>
      <c r="R111" s="134"/>
      <c r="S111" s="134"/>
      <c r="T111" s="3"/>
    </row>
    <row r="112" spans="1:20" x14ac:dyDescent="0.4">
      <c r="A112" s="134"/>
      <c r="B112" s="135"/>
      <c r="C112" s="40"/>
      <c r="D112" s="13"/>
      <c r="E112" s="3"/>
      <c r="F112" s="4"/>
      <c r="G112" s="29"/>
      <c r="H112" s="33" t="str">
        <f t="shared" si="4"/>
        <v/>
      </c>
      <c r="I112" s="139"/>
      <c r="J112" s="140"/>
      <c r="K112" s="45"/>
      <c r="L112" s="40"/>
      <c r="M112" s="4"/>
      <c r="N112" s="15" t="str">
        <f t="shared" si="5"/>
        <v/>
      </c>
      <c r="O112" s="163" t="str">
        <f t="shared" si="6"/>
        <v/>
      </c>
      <c r="P112" s="3"/>
      <c r="Q112" s="16" t="str">
        <f t="shared" si="7"/>
        <v/>
      </c>
      <c r="R112" s="134"/>
      <c r="S112" s="134"/>
      <c r="T112" s="3"/>
    </row>
    <row r="113" spans="1:20" x14ac:dyDescent="0.4">
      <c r="A113" s="134"/>
      <c r="B113" s="135"/>
      <c r="C113" s="40"/>
      <c r="D113" s="13"/>
      <c r="E113" s="3"/>
      <c r="F113" s="4"/>
      <c r="G113" s="29"/>
      <c r="H113" s="33" t="str">
        <f t="shared" si="4"/>
        <v/>
      </c>
      <c r="I113" s="139"/>
      <c r="J113" s="140"/>
      <c r="K113" s="45"/>
      <c r="L113" s="40"/>
      <c r="M113" s="4"/>
      <c r="N113" s="15" t="str">
        <f t="shared" si="5"/>
        <v/>
      </c>
      <c r="O113" s="163" t="str">
        <f t="shared" si="6"/>
        <v/>
      </c>
      <c r="P113" s="3"/>
      <c r="Q113" s="16" t="str">
        <f t="shared" si="7"/>
        <v/>
      </c>
      <c r="R113" s="134"/>
      <c r="S113" s="134"/>
      <c r="T113" s="3"/>
    </row>
    <row r="114" spans="1:20" x14ac:dyDescent="0.4">
      <c r="A114" s="134"/>
      <c r="B114" s="135"/>
      <c r="C114" s="40"/>
      <c r="D114" s="13"/>
      <c r="E114" s="3"/>
      <c r="F114" s="4"/>
      <c r="G114" s="29"/>
      <c r="H114" s="33" t="str">
        <f t="shared" si="4"/>
        <v/>
      </c>
      <c r="I114" s="139"/>
      <c r="J114" s="140"/>
      <c r="K114" s="45"/>
      <c r="L114" s="40"/>
      <c r="M114" s="4"/>
      <c r="N114" s="15" t="str">
        <f t="shared" si="5"/>
        <v/>
      </c>
      <c r="O114" s="163" t="str">
        <f t="shared" si="6"/>
        <v/>
      </c>
      <c r="P114" s="3"/>
      <c r="Q114" s="16" t="str">
        <f t="shared" si="7"/>
        <v/>
      </c>
      <c r="R114" s="134"/>
      <c r="S114" s="134"/>
      <c r="T114" s="3"/>
    </row>
    <row r="115" spans="1:20" x14ac:dyDescent="0.4">
      <c r="A115" s="134"/>
      <c r="B115" s="135"/>
      <c r="C115" s="40"/>
      <c r="D115" s="13"/>
      <c r="E115" s="3"/>
      <c r="F115" s="4"/>
      <c r="G115" s="29"/>
      <c r="H115" s="33" t="str">
        <f t="shared" si="4"/>
        <v/>
      </c>
      <c r="I115" s="139"/>
      <c r="J115" s="140"/>
      <c r="K115" s="45"/>
      <c r="L115" s="40"/>
      <c r="M115" s="4"/>
      <c r="N115" s="15" t="str">
        <f t="shared" si="5"/>
        <v/>
      </c>
      <c r="O115" s="163" t="str">
        <f t="shared" si="6"/>
        <v/>
      </c>
      <c r="P115" s="3"/>
      <c r="Q115" s="16" t="str">
        <f t="shared" si="7"/>
        <v/>
      </c>
      <c r="R115" s="134"/>
      <c r="S115" s="134"/>
      <c r="T115" s="3"/>
    </row>
    <row r="116" spans="1:20" x14ac:dyDescent="0.4">
      <c r="A116" s="134"/>
      <c r="B116" s="135"/>
      <c r="C116" s="40"/>
      <c r="D116" s="13"/>
      <c r="E116" s="3"/>
      <c r="F116" s="4"/>
      <c r="G116" s="29"/>
      <c r="H116" s="33" t="str">
        <f t="shared" si="4"/>
        <v/>
      </c>
      <c r="I116" s="139"/>
      <c r="J116" s="140"/>
      <c r="K116" s="45"/>
      <c r="L116" s="40"/>
      <c r="M116" s="4"/>
      <c r="N116" s="15" t="str">
        <f t="shared" si="5"/>
        <v/>
      </c>
      <c r="O116" s="163" t="str">
        <f t="shared" si="6"/>
        <v/>
      </c>
      <c r="P116" s="3"/>
      <c r="Q116" s="16" t="str">
        <f t="shared" si="7"/>
        <v/>
      </c>
      <c r="R116" s="134"/>
      <c r="S116" s="134"/>
      <c r="T116" s="3"/>
    </row>
    <row r="117" spans="1:20" x14ac:dyDescent="0.4">
      <c r="A117" s="134"/>
      <c r="B117" s="135"/>
      <c r="C117" s="40"/>
      <c r="D117" s="13"/>
      <c r="E117" s="3"/>
      <c r="F117" s="4"/>
      <c r="G117" s="29"/>
      <c r="H117" s="33" t="str">
        <f t="shared" si="4"/>
        <v/>
      </c>
      <c r="I117" s="139"/>
      <c r="J117" s="140"/>
      <c r="K117" s="45"/>
      <c r="L117" s="40"/>
      <c r="M117" s="4"/>
      <c r="N117" s="15" t="str">
        <f t="shared" si="5"/>
        <v/>
      </c>
      <c r="O117" s="163" t="str">
        <f t="shared" si="6"/>
        <v/>
      </c>
      <c r="P117" s="3"/>
      <c r="Q117" s="16" t="str">
        <f t="shared" si="7"/>
        <v/>
      </c>
      <c r="R117" s="134"/>
      <c r="S117" s="134"/>
      <c r="T117" s="3"/>
    </row>
    <row r="118" spans="1:20" x14ac:dyDescent="0.4">
      <c r="A118" s="134"/>
      <c r="B118" s="135"/>
      <c r="C118" s="40"/>
      <c r="D118" s="13"/>
      <c r="E118" s="3"/>
      <c r="F118" s="4"/>
      <c r="G118" s="29"/>
      <c r="H118" s="33" t="str">
        <f t="shared" si="4"/>
        <v/>
      </c>
      <c r="I118" s="139"/>
      <c r="J118" s="140"/>
      <c r="K118" s="45"/>
      <c r="L118" s="40"/>
      <c r="M118" s="4"/>
      <c r="N118" s="15" t="str">
        <f t="shared" si="5"/>
        <v/>
      </c>
      <c r="O118" s="163" t="str">
        <f t="shared" si="6"/>
        <v/>
      </c>
      <c r="P118" s="3"/>
      <c r="Q118" s="16" t="str">
        <f t="shared" si="7"/>
        <v/>
      </c>
      <c r="R118" s="134"/>
      <c r="S118" s="134"/>
      <c r="T118" s="3"/>
    </row>
    <row r="119" spans="1:20" x14ac:dyDescent="0.4">
      <c r="A119" s="134"/>
      <c r="B119" s="135"/>
      <c r="C119" s="40"/>
      <c r="D119" s="13"/>
      <c r="E119" s="3"/>
      <c r="F119" s="4"/>
      <c r="G119" s="29"/>
      <c r="H119" s="33" t="str">
        <f t="shared" si="4"/>
        <v/>
      </c>
      <c r="I119" s="139"/>
      <c r="J119" s="140"/>
      <c r="K119" s="45"/>
      <c r="L119" s="40"/>
      <c r="M119" s="4"/>
      <c r="N119" s="15" t="str">
        <f t="shared" si="5"/>
        <v/>
      </c>
      <c r="O119" s="163" t="str">
        <f t="shared" si="6"/>
        <v/>
      </c>
      <c r="P119" s="3"/>
      <c r="Q119" s="16" t="str">
        <f t="shared" si="7"/>
        <v/>
      </c>
      <c r="R119" s="134"/>
      <c r="S119" s="134"/>
      <c r="T119" s="3"/>
    </row>
    <row r="120" spans="1:20" x14ac:dyDescent="0.4">
      <c r="A120" s="134"/>
      <c r="B120" s="135"/>
      <c r="C120" s="40"/>
      <c r="D120" s="13"/>
      <c r="E120" s="3"/>
      <c r="F120" s="4"/>
      <c r="G120" s="29"/>
      <c r="H120" s="33" t="str">
        <f t="shared" si="4"/>
        <v/>
      </c>
      <c r="I120" s="139"/>
      <c r="J120" s="140"/>
      <c r="K120" s="45"/>
      <c r="L120" s="40"/>
      <c r="M120" s="4"/>
      <c r="N120" s="15" t="str">
        <f t="shared" si="5"/>
        <v/>
      </c>
      <c r="O120" s="163" t="str">
        <f t="shared" si="6"/>
        <v/>
      </c>
      <c r="P120" s="3"/>
      <c r="Q120" s="16" t="str">
        <f t="shared" si="7"/>
        <v/>
      </c>
      <c r="R120" s="134"/>
      <c r="S120" s="134"/>
      <c r="T120" s="3"/>
    </row>
    <row r="121" spans="1:20" x14ac:dyDescent="0.4">
      <c r="A121" s="134"/>
      <c r="B121" s="135"/>
      <c r="C121" s="40"/>
      <c r="D121" s="13"/>
      <c r="E121" s="3"/>
      <c r="F121" s="4"/>
      <c r="G121" s="29"/>
      <c r="H121" s="33" t="str">
        <f t="shared" si="4"/>
        <v/>
      </c>
      <c r="I121" s="139"/>
      <c r="J121" s="140"/>
      <c r="K121" s="45"/>
      <c r="L121" s="40"/>
      <c r="M121" s="4"/>
      <c r="N121" s="15" t="str">
        <f t="shared" si="5"/>
        <v/>
      </c>
      <c r="O121" s="163" t="str">
        <f t="shared" si="6"/>
        <v/>
      </c>
      <c r="P121" s="3"/>
      <c r="Q121" s="16" t="str">
        <f t="shared" si="7"/>
        <v/>
      </c>
      <c r="R121" s="134"/>
      <c r="S121" s="134"/>
      <c r="T121" s="3"/>
    </row>
    <row r="122" spans="1:20" x14ac:dyDescent="0.4">
      <c r="A122" s="134"/>
      <c r="B122" s="135"/>
      <c r="C122" s="40"/>
      <c r="D122" s="13"/>
      <c r="E122" s="3"/>
      <c r="F122" s="4"/>
      <c r="G122" s="29"/>
      <c r="H122" s="33" t="str">
        <f t="shared" si="4"/>
        <v/>
      </c>
      <c r="I122" s="139"/>
      <c r="J122" s="140"/>
      <c r="K122" s="45"/>
      <c r="L122" s="40"/>
      <c r="M122" s="4"/>
      <c r="N122" s="15" t="str">
        <f t="shared" si="5"/>
        <v/>
      </c>
      <c r="O122" s="163" t="str">
        <f t="shared" si="6"/>
        <v/>
      </c>
      <c r="P122" s="3"/>
      <c r="Q122" s="16" t="str">
        <f t="shared" si="7"/>
        <v/>
      </c>
      <c r="R122" s="134"/>
      <c r="S122" s="134"/>
      <c r="T122" s="3"/>
    </row>
    <row r="123" spans="1:20" x14ac:dyDescent="0.4">
      <c r="A123" s="134"/>
      <c r="B123" s="135"/>
      <c r="C123" s="40"/>
      <c r="D123" s="13"/>
      <c r="E123" s="3"/>
      <c r="F123" s="4"/>
      <c r="G123" s="29"/>
      <c r="H123" s="33" t="str">
        <f t="shared" si="4"/>
        <v/>
      </c>
      <c r="I123" s="139"/>
      <c r="J123" s="140"/>
      <c r="K123" s="45"/>
      <c r="L123" s="40"/>
      <c r="M123" s="4"/>
      <c r="N123" s="15" t="str">
        <f t="shared" si="5"/>
        <v/>
      </c>
      <c r="O123" s="163" t="str">
        <f t="shared" si="6"/>
        <v/>
      </c>
      <c r="P123" s="3"/>
      <c r="Q123" s="16" t="str">
        <f t="shared" si="7"/>
        <v/>
      </c>
      <c r="R123" s="134"/>
      <c r="S123" s="134"/>
      <c r="T123" s="3"/>
    </row>
    <row r="124" spans="1:20" x14ac:dyDescent="0.4">
      <c r="A124" s="134"/>
      <c r="B124" s="135"/>
      <c r="C124" s="40"/>
      <c r="D124" s="13"/>
      <c r="E124" s="3"/>
      <c r="F124" s="4"/>
      <c r="G124" s="29"/>
      <c r="H124" s="33" t="str">
        <f t="shared" si="4"/>
        <v/>
      </c>
      <c r="I124" s="139"/>
      <c r="J124" s="140"/>
      <c r="K124" s="45"/>
      <c r="L124" s="40"/>
      <c r="M124" s="4"/>
      <c r="N124" s="15" t="str">
        <f t="shared" si="5"/>
        <v/>
      </c>
      <c r="O124" s="163" t="str">
        <f t="shared" si="6"/>
        <v/>
      </c>
      <c r="P124" s="3"/>
      <c r="Q124" s="16" t="str">
        <f t="shared" si="7"/>
        <v/>
      </c>
      <c r="R124" s="134"/>
      <c r="S124" s="134"/>
      <c r="T124" s="3"/>
    </row>
    <row r="125" spans="1:20" x14ac:dyDescent="0.4">
      <c r="A125" s="134"/>
      <c r="B125" s="135"/>
      <c r="C125" s="40"/>
      <c r="D125" s="13"/>
      <c r="E125" s="3"/>
      <c r="F125" s="4"/>
      <c r="G125" s="29"/>
      <c r="H125" s="33" t="str">
        <f t="shared" si="4"/>
        <v/>
      </c>
      <c r="I125" s="139"/>
      <c r="J125" s="140"/>
      <c r="K125" s="45"/>
      <c r="L125" s="40"/>
      <c r="M125" s="4"/>
      <c r="N125" s="15" t="str">
        <f t="shared" si="5"/>
        <v/>
      </c>
      <c r="O125" s="163" t="str">
        <f t="shared" si="6"/>
        <v/>
      </c>
      <c r="P125" s="3"/>
      <c r="Q125" s="16" t="str">
        <f t="shared" si="7"/>
        <v/>
      </c>
      <c r="R125" s="134"/>
      <c r="S125" s="134"/>
      <c r="T125" s="3"/>
    </row>
    <row r="126" spans="1:20" x14ac:dyDescent="0.4">
      <c r="A126" s="134"/>
      <c r="B126" s="135"/>
      <c r="C126" s="40"/>
      <c r="D126" s="13"/>
      <c r="E126" s="3"/>
      <c r="F126" s="4"/>
      <c r="G126" s="29"/>
      <c r="H126" s="33" t="str">
        <f t="shared" si="4"/>
        <v/>
      </c>
      <c r="I126" s="139"/>
      <c r="J126" s="140"/>
      <c r="K126" s="45"/>
      <c r="L126" s="40"/>
      <c r="M126" s="4"/>
      <c r="N126" s="15" t="str">
        <f t="shared" si="5"/>
        <v/>
      </c>
      <c r="O126" s="163" t="str">
        <f t="shared" si="6"/>
        <v/>
      </c>
      <c r="P126" s="3"/>
      <c r="Q126" s="16" t="str">
        <f t="shared" si="7"/>
        <v/>
      </c>
      <c r="R126" s="134"/>
      <c r="S126" s="134"/>
      <c r="T126" s="3"/>
    </row>
    <row r="127" spans="1:20" x14ac:dyDescent="0.4">
      <c r="A127" s="134"/>
      <c r="B127" s="135"/>
      <c r="C127" s="40"/>
      <c r="D127" s="13"/>
      <c r="E127" s="3"/>
      <c r="F127" s="4"/>
      <c r="G127" s="29"/>
      <c r="H127" s="33" t="str">
        <f t="shared" si="4"/>
        <v/>
      </c>
      <c r="I127" s="139"/>
      <c r="J127" s="140"/>
      <c r="K127" s="45"/>
      <c r="L127" s="40"/>
      <c r="M127" s="4"/>
      <c r="N127" s="15" t="str">
        <f t="shared" si="5"/>
        <v/>
      </c>
      <c r="O127" s="163" t="str">
        <f t="shared" si="6"/>
        <v/>
      </c>
      <c r="P127" s="3"/>
      <c r="Q127" s="16" t="str">
        <f t="shared" si="7"/>
        <v/>
      </c>
      <c r="R127" s="134"/>
      <c r="S127" s="134"/>
      <c r="T127" s="3"/>
    </row>
    <row r="128" spans="1:20" x14ac:dyDescent="0.4">
      <c r="A128" s="134"/>
      <c r="B128" s="135"/>
      <c r="C128" s="40"/>
      <c r="D128" s="13"/>
      <c r="E128" s="3"/>
      <c r="F128" s="4"/>
      <c r="G128" s="29"/>
      <c r="H128" s="33" t="str">
        <f t="shared" si="4"/>
        <v/>
      </c>
      <c r="I128" s="139"/>
      <c r="J128" s="140"/>
      <c r="K128" s="45"/>
      <c r="L128" s="40"/>
      <c r="M128" s="4"/>
      <c r="N128" s="15" t="str">
        <f t="shared" si="5"/>
        <v/>
      </c>
      <c r="O128" s="163" t="str">
        <f t="shared" si="6"/>
        <v/>
      </c>
      <c r="P128" s="3"/>
      <c r="Q128" s="16" t="str">
        <f t="shared" si="7"/>
        <v/>
      </c>
      <c r="R128" s="134"/>
      <c r="S128" s="134"/>
      <c r="T128" s="3"/>
    </row>
    <row r="129" spans="1:20" x14ac:dyDescent="0.4">
      <c r="A129" s="134"/>
      <c r="B129" s="135"/>
      <c r="C129" s="40"/>
      <c r="D129" s="13"/>
      <c r="E129" s="3"/>
      <c r="F129" s="4"/>
      <c r="G129" s="29"/>
      <c r="H129" s="33" t="str">
        <f t="shared" si="4"/>
        <v/>
      </c>
      <c r="I129" s="139"/>
      <c r="J129" s="140"/>
      <c r="K129" s="45"/>
      <c r="L129" s="40"/>
      <c r="M129" s="4"/>
      <c r="N129" s="15" t="str">
        <f t="shared" si="5"/>
        <v/>
      </c>
      <c r="O129" s="163" t="str">
        <f t="shared" si="6"/>
        <v/>
      </c>
      <c r="P129" s="3"/>
      <c r="Q129" s="16" t="str">
        <f t="shared" si="7"/>
        <v/>
      </c>
      <c r="R129" s="134"/>
      <c r="S129" s="134"/>
      <c r="T129" s="3"/>
    </row>
    <row r="130" spans="1:20" x14ac:dyDescent="0.4">
      <c r="A130" s="134"/>
      <c r="B130" s="135"/>
      <c r="C130" s="40"/>
      <c r="D130" s="13"/>
      <c r="E130" s="3"/>
      <c r="F130" s="4"/>
      <c r="G130" s="29"/>
      <c r="H130" s="33" t="str">
        <f t="shared" si="4"/>
        <v/>
      </c>
      <c r="I130" s="139"/>
      <c r="J130" s="140"/>
      <c r="K130" s="45"/>
      <c r="L130" s="40"/>
      <c r="M130" s="4"/>
      <c r="N130" s="15" t="str">
        <f t="shared" si="5"/>
        <v/>
      </c>
      <c r="O130" s="163" t="str">
        <f t="shared" si="6"/>
        <v/>
      </c>
      <c r="P130" s="3"/>
      <c r="Q130" s="16" t="str">
        <f t="shared" si="7"/>
        <v/>
      </c>
      <c r="R130" s="134"/>
      <c r="S130" s="134"/>
      <c r="T130" s="3"/>
    </row>
    <row r="131" spans="1:20" x14ac:dyDescent="0.4">
      <c r="A131" s="134"/>
      <c r="B131" s="135"/>
      <c r="C131" s="40"/>
      <c r="D131" s="13"/>
      <c r="E131" s="3"/>
      <c r="F131" s="4"/>
      <c r="G131" s="29"/>
      <c r="H131" s="33" t="str">
        <f t="shared" si="4"/>
        <v/>
      </c>
      <c r="I131" s="139"/>
      <c r="J131" s="140"/>
      <c r="K131" s="45"/>
      <c r="L131" s="40"/>
      <c r="M131" s="4"/>
      <c r="N131" s="15" t="str">
        <f t="shared" si="5"/>
        <v/>
      </c>
      <c r="O131" s="163" t="str">
        <f t="shared" si="6"/>
        <v/>
      </c>
      <c r="P131" s="3"/>
      <c r="Q131" s="16" t="str">
        <f t="shared" si="7"/>
        <v/>
      </c>
      <c r="R131" s="134"/>
      <c r="S131" s="134"/>
      <c r="T131" s="3"/>
    </row>
    <row r="132" spans="1:20" x14ac:dyDescent="0.4">
      <c r="A132" s="134"/>
      <c r="B132" s="135"/>
      <c r="C132" s="40"/>
      <c r="D132" s="13"/>
      <c r="E132" s="3"/>
      <c r="F132" s="4"/>
      <c r="G132" s="29"/>
      <c r="H132" s="33" t="str">
        <f t="shared" si="4"/>
        <v/>
      </c>
      <c r="I132" s="139"/>
      <c r="J132" s="140"/>
      <c r="K132" s="45"/>
      <c r="L132" s="40"/>
      <c r="M132" s="4"/>
      <c r="N132" s="15" t="str">
        <f t="shared" si="5"/>
        <v/>
      </c>
      <c r="O132" s="163" t="str">
        <f t="shared" si="6"/>
        <v/>
      </c>
      <c r="P132" s="3"/>
      <c r="Q132" s="16" t="str">
        <f t="shared" si="7"/>
        <v/>
      </c>
      <c r="R132" s="134"/>
      <c r="S132" s="134"/>
      <c r="T132" s="3"/>
    </row>
    <row r="133" spans="1:20" x14ac:dyDescent="0.4">
      <c r="A133" s="134"/>
      <c r="B133" s="135"/>
      <c r="C133" s="40"/>
      <c r="D133" s="13"/>
      <c r="E133" s="3"/>
      <c r="F133" s="4"/>
      <c r="G133" s="29"/>
      <c r="H133" s="33" t="str">
        <f t="shared" si="4"/>
        <v/>
      </c>
      <c r="I133" s="139"/>
      <c r="J133" s="140"/>
      <c r="K133" s="45"/>
      <c r="L133" s="40"/>
      <c r="M133" s="4"/>
      <c r="N133" s="15" t="str">
        <f t="shared" si="5"/>
        <v/>
      </c>
      <c r="O133" s="163" t="str">
        <f t="shared" si="6"/>
        <v/>
      </c>
      <c r="P133" s="3"/>
      <c r="Q133" s="16" t="str">
        <f t="shared" si="7"/>
        <v/>
      </c>
      <c r="R133" s="134"/>
      <c r="S133" s="134"/>
      <c r="T133" s="3"/>
    </row>
    <row r="134" spans="1:20" x14ac:dyDescent="0.4">
      <c r="A134" s="134"/>
      <c r="B134" s="135"/>
      <c r="C134" s="40"/>
      <c r="D134" s="13"/>
      <c r="E134" s="3"/>
      <c r="F134" s="4"/>
      <c r="G134" s="29"/>
      <c r="H134" s="33" t="str">
        <f t="shared" si="4"/>
        <v/>
      </c>
      <c r="I134" s="139"/>
      <c r="J134" s="140"/>
      <c r="K134" s="45"/>
      <c r="L134" s="40"/>
      <c r="M134" s="4"/>
      <c r="N134" s="15" t="str">
        <f t="shared" si="5"/>
        <v/>
      </c>
      <c r="O134" s="163" t="str">
        <f t="shared" si="6"/>
        <v/>
      </c>
      <c r="P134" s="3"/>
      <c r="Q134" s="16" t="str">
        <f t="shared" si="7"/>
        <v/>
      </c>
      <c r="R134" s="134"/>
      <c r="S134" s="134"/>
      <c r="T134" s="3"/>
    </row>
    <row r="135" spans="1:20" x14ac:dyDescent="0.4">
      <c r="A135" s="134"/>
      <c r="B135" s="135"/>
      <c r="C135" s="40"/>
      <c r="D135" s="13"/>
      <c r="E135" s="3"/>
      <c r="F135" s="4"/>
      <c r="G135" s="29"/>
      <c r="H135" s="33" t="str">
        <f t="shared" si="4"/>
        <v/>
      </c>
      <c r="I135" s="139"/>
      <c r="J135" s="140"/>
      <c r="K135" s="45"/>
      <c r="L135" s="40"/>
      <c r="M135" s="4"/>
      <c r="N135" s="15" t="str">
        <f t="shared" si="5"/>
        <v/>
      </c>
      <c r="O135" s="163" t="str">
        <f t="shared" si="6"/>
        <v/>
      </c>
      <c r="P135" s="3"/>
      <c r="Q135" s="16" t="str">
        <f t="shared" si="7"/>
        <v/>
      </c>
      <c r="R135" s="134"/>
      <c r="S135" s="134"/>
      <c r="T135" s="3"/>
    </row>
    <row r="136" spans="1:20" x14ac:dyDescent="0.4">
      <c r="A136" s="134"/>
      <c r="B136" s="135"/>
      <c r="C136" s="40"/>
      <c r="D136" s="13"/>
      <c r="E136" s="3"/>
      <c r="F136" s="4"/>
      <c r="G136" s="29"/>
      <c r="H136" s="33" t="str">
        <f t="shared" ref="H136:H199" si="8">IF(F136="","",F136*G136)</f>
        <v/>
      </c>
      <c r="I136" s="139"/>
      <c r="J136" s="140"/>
      <c r="K136" s="45"/>
      <c r="L136" s="40"/>
      <c r="M136" s="4"/>
      <c r="N136" s="15" t="str">
        <f t="shared" ref="N136:N199" si="9">IF(M136="","",(M136-F136)*G136)</f>
        <v/>
      </c>
      <c r="O136" s="163" t="str">
        <f t="shared" ref="O136:O199" si="10">IF(M136="","",ROUNDDOWN((M136-F136)/F136,4))</f>
        <v/>
      </c>
      <c r="P136" s="3"/>
      <c r="Q136" s="16" t="str">
        <f t="shared" ref="Q136:Q199" si="11">IF(ISERROR(N136-P136),"",N136-I136-P136)</f>
        <v/>
      </c>
      <c r="R136" s="134"/>
      <c r="S136" s="134"/>
      <c r="T136" s="3"/>
    </row>
    <row r="137" spans="1:20" x14ac:dyDescent="0.4">
      <c r="A137" s="134"/>
      <c r="B137" s="135"/>
      <c r="C137" s="40"/>
      <c r="D137" s="13"/>
      <c r="E137" s="3"/>
      <c r="F137" s="4"/>
      <c r="G137" s="29"/>
      <c r="H137" s="33" t="str">
        <f t="shared" si="8"/>
        <v/>
      </c>
      <c r="I137" s="139"/>
      <c r="J137" s="140"/>
      <c r="K137" s="45"/>
      <c r="L137" s="40"/>
      <c r="M137" s="4"/>
      <c r="N137" s="15" t="str">
        <f t="shared" si="9"/>
        <v/>
      </c>
      <c r="O137" s="163" t="str">
        <f t="shared" si="10"/>
        <v/>
      </c>
      <c r="P137" s="3"/>
      <c r="Q137" s="16" t="str">
        <f t="shared" si="11"/>
        <v/>
      </c>
      <c r="R137" s="134"/>
      <c r="S137" s="134"/>
      <c r="T137" s="3"/>
    </row>
    <row r="138" spans="1:20" x14ac:dyDescent="0.4">
      <c r="A138" s="134"/>
      <c r="B138" s="135"/>
      <c r="C138" s="40"/>
      <c r="D138" s="13"/>
      <c r="E138" s="3"/>
      <c r="F138" s="4"/>
      <c r="G138" s="29"/>
      <c r="H138" s="33" t="str">
        <f t="shared" si="8"/>
        <v/>
      </c>
      <c r="I138" s="139"/>
      <c r="J138" s="140"/>
      <c r="K138" s="45"/>
      <c r="L138" s="40"/>
      <c r="M138" s="4"/>
      <c r="N138" s="15" t="str">
        <f t="shared" si="9"/>
        <v/>
      </c>
      <c r="O138" s="163" t="str">
        <f t="shared" si="10"/>
        <v/>
      </c>
      <c r="P138" s="3"/>
      <c r="Q138" s="16" t="str">
        <f t="shared" si="11"/>
        <v/>
      </c>
      <c r="R138" s="134"/>
      <c r="S138" s="134"/>
      <c r="T138" s="3"/>
    </row>
    <row r="139" spans="1:20" x14ac:dyDescent="0.4">
      <c r="A139" s="134"/>
      <c r="B139" s="135"/>
      <c r="C139" s="40"/>
      <c r="D139" s="13"/>
      <c r="E139" s="3"/>
      <c r="F139" s="4"/>
      <c r="G139" s="29"/>
      <c r="H139" s="33" t="str">
        <f t="shared" si="8"/>
        <v/>
      </c>
      <c r="I139" s="139"/>
      <c r="J139" s="140"/>
      <c r="K139" s="45"/>
      <c r="L139" s="40"/>
      <c r="M139" s="4"/>
      <c r="N139" s="15" t="str">
        <f t="shared" si="9"/>
        <v/>
      </c>
      <c r="O139" s="163" t="str">
        <f t="shared" si="10"/>
        <v/>
      </c>
      <c r="P139" s="3"/>
      <c r="Q139" s="16" t="str">
        <f t="shared" si="11"/>
        <v/>
      </c>
      <c r="R139" s="134"/>
      <c r="S139" s="134"/>
      <c r="T139" s="3"/>
    </row>
    <row r="140" spans="1:20" x14ac:dyDescent="0.4">
      <c r="A140" s="134"/>
      <c r="B140" s="135"/>
      <c r="C140" s="40"/>
      <c r="D140" s="13"/>
      <c r="E140" s="3"/>
      <c r="F140" s="4"/>
      <c r="G140" s="29"/>
      <c r="H140" s="33" t="str">
        <f t="shared" si="8"/>
        <v/>
      </c>
      <c r="I140" s="139"/>
      <c r="J140" s="140"/>
      <c r="K140" s="45"/>
      <c r="L140" s="40"/>
      <c r="M140" s="4"/>
      <c r="N140" s="15" t="str">
        <f t="shared" si="9"/>
        <v/>
      </c>
      <c r="O140" s="163" t="str">
        <f t="shared" si="10"/>
        <v/>
      </c>
      <c r="P140" s="3"/>
      <c r="Q140" s="16" t="str">
        <f t="shared" si="11"/>
        <v/>
      </c>
      <c r="R140" s="134"/>
      <c r="S140" s="134"/>
      <c r="T140" s="3"/>
    </row>
    <row r="141" spans="1:20" x14ac:dyDescent="0.4">
      <c r="A141" s="134"/>
      <c r="B141" s="135"/>
      <c r="C141" s="40"/>
      <c r="D141" s="13"/>
      <c r="E141" s="3"/>
      <c r="F141" s="4"/>
      <c r="G141" s="29"/>
      <c r="H141" s="33" t="str">
        <f t="shared" si="8"/>
        <v/>
      </c>
      <c r="I141" s="139"/>
      <c r="J141" s="140"/>
      <c r="K141" s="45"/>
      <c r="L141" s="40"/>
      <c r="M141" s="4"/>
      <c r="N141" s="15" t="str">
        <f t="shared" si="9"/>
        <v/>
      </c>
      <c r="O141" s="163" t="str">
        <f t="shared" si="10"/>
        <v/>
      </c>
      <c r="P141" s="3"/>
      <c r="Q141" s="16" t="str">
        <f t="shared" si="11"/>
        <v/>
      </c>
      <c r="R141" s="134"/>
      <c r="S141" s="134"/>
      <c r="T141" s="3"/>
    </row>
    <row r="142" spans="1:20" x14ac:dyDescent="0.4">
      <c r="A142" s="134"/>
      <c r="B142" s="135"/>
      <c r="C142" s="40"/>
      <c r="D142" s="13"/>
      <c r="E142" s="3"/>
      <c r="F142" s="4"/>
      <c r="G142" s="29"/>
      <c r="H142" s="33" t="str">
        <f t="shared" si="8"/>
        <v/>
      </c>
      <c r="I142" s="139"/>
      <c r="J142" s="140"/>
      <c r="K142" s="45"/>
      <c r="L142" s="40"/>
      <c r="M142" s="4"/>
      <c r="N142" s="15" t="str">
        <f t="shared" si="9"/>
        <v/>
      </c>
      <c r="O142" s="163" t="str">
        <f t="shared" si="10"/>
        <v/>
      </c>
      <c r="P142" s="3"/>
      <c r="Q142" s="16" t="str">
        <f t="shared" si="11"/>
        <v/>
      </c>
      <c r="R142" s="134"/>
      <c r="S142" s="134"/>
      <c r="T142" s="3"/>
    </row>
    <row r="143" spans="1:20" x14ac:dyDescent="0.4">
      <c r="A143" s="134"/>
      <c r="B143" s="135"/>
      <c r="C143" s="40"/>
      <c r="D143" s="13"/>
      <c r="E143" s="3"/>
      <c r="F143" s="4"/>
      <c r="G143" s="29"/>
      <c r="H143" s="33" t="str">
        <f t="shared" si="8"/>
        <v/>
      </c>
      <c r="I143" s="139"/>
      <c r="J143" s="140"/>
      <c r="K143" s="45"/>
      <c r="L143" s="40"/>
      <c r="M143" s="4"/>
      <c r="N143" s="15" t="str">
        <f t="shared" si="9"/>
        <v/>
      </c>
      <c r="O143" s="163" t="str">
        <f t="shared" si="10"/>
        <v/>
      </c>
      <c r="P143" s="3"/>
      <c r="Q143" s="16" t="str">
        <f t="shared" si="11"/>
        <v/>
      </c>
      <c r="R143" s="134"/>
      <c r="S143" s="134"/>
      <c r="T143" s="3"/>
    </row>
    <row r="144" spans="1:20" x14ac:dyDescent="0.4">
      <c r="A144" s="134"/>
      <c r="B144" s="135"/>
      <c r="C144" s="40"/>
      <c r="D144" s="13"/>
      <c r="E144" s="3"/>
      <c r="F144" s="4"/>
      <c r="G144" s="29"/>
      <c r="H144" s="33" t="str">
        <f t="shared" si="8"/>
        <v/>
      </c>
      <c r="I144" s="139"/>
      <c r="J144" s="140"/>
      <c r="K144" s="45"/>
      <c r="L144" s="40"/>
      <c r="M144" s="4"/>
      <c r="N144" s="15" t="str">
        <f t="shared" si="9"/>
        <v/>
      </c>
      <c r="O144" s="163" t="str">
        <f t="shared" si="10"/>
        <v/>
      </c>
      <c r="P144" s="3"/>
      <c r="Q144" s="16" t="str">
        <f t="shared" si="11"/>
        <v/>
      </c>
      <c r="R144" s="134"/>
      <c r="S144" s="134"/>
      <c r="T144" s="3"/>
    </row>
    <row r="145" spans="1:20" x14ac:dyDescent="0.4">
      <c r="A145" s="134"/>
      <c r="B145" s="135"/>
      <c r="C145" s="40"/>
      <c r="D145" s="13"/>
      <c r="E145" s="3"/>
      <c r="F145" s="4"/>
      <c r="G145" s="29"/>
      <c r="H145" s="33" t="str">
        <f t="shared" si="8"/>
        <v/>
      </c>
      <c r="I145" s="139"/>
      <c r="J145" s="140"/>
      <c r="K145" s="45"/>
      <c r="L145" s="40"/>
      <c r="M145" s="4"/>
      <c r="N145" s="15" t="str">
        <f t="shared" si="9"/>
        <v/>
      </c>
      <c r="O145" s="163" t="str">
        <f t="shared" si="10"/>
        <v/>
      </c>
      <c r="P145" s="3"/>
      <c r="Q145" s="16" t="str">
        <f t="shared" si="11"/>
        <v/>
      </c>
      <c r="R145" s="134"/>
      <c r="S145" s="134"/>
      <c r="T145" s="3"/>
    </row>
    <row r="146" spans="1:20" x14ac:dyDescent="0.4">
      <c r="A146" s="134"/>
      <c r="B146" s="135"/>
      <c r="C146" s="40"/>
      <c r="D146" s="13"/>
      <c r="E146" s="3"/>
      <c r="F146" s="4"/>
      <c r="G146" s="29"/>
      <c r="H146" s="33" t="str">
        <f t="shared" si="8"/>
        <v/>
      </c>
      <c r="I146" s="139"/>
      <c r="J146" s="140"/>
      <c r="K146" s="45"/>
      <c r="L146" s="40"/>
      <c r="M146" s="4"/>
      <c r="N146" s="15" t="str">
        <f t="shared" si="9"/>
        <v/>
      </c>
      <c r="O146" s="163" t="str">
        <f t="shared" si="10"/>
        <v/>
      </c>
      <c r="P146" s="3"/>
      <c r="Q146" s="16" t="str">
        <f t="shared" si="11"/>
        <v/>
      </c>
      <c r="R146" s="134"/>
      <c r="S146" s="134"/>
      <c r="T146" s="3"/>
    </row>
    <row r="147" spans="1:20" x14ac:dyDescent="0.4">
      <c r="A147" s="134"/>
      <c r="B147" s="135"/>
      <c r="C147" s="40"/>
      <c r="D147" s="13"/>
      <c r="E147" s="3"/>
      <c r="F147" s="4"/>
      <c r="G147" s="29"/>
      <c r="H147" s="33" t="str">
        <f t="shared" si="8"/>
        <v/>
      </c>
      <c r="I147" s="139"/>
      <c r="J147" s="140"/>
      <c r="K147" s="45"/>
      <c r="L147" s="40"/>
      <c r="M147" s="4"/>
      <c r="N147" s="15" t="str">
        <f t="shared" si="9"/>
        <v/>
      </c>
      <c r="O147" s="163" t="str">
        <f t="shared" si="10"/>
        <v/>
      </c>
      <c r="P147" s="3"/>
      <c r="Q147" s="16" t="str">
        <f t="shared" si="11"/>
        <v/>
      </c>
      <c r="R147" s="134"/>
      <c r="S147" s="134"/>
      <c r="T147" s="3"/>
    </row>
    <row r="148" spans="1:20" x14ac:dyDescent="0.4">
      <c r="A148" s="134"/>
      <c r="B148" s="135"/>
      <c r="C148" s="40"/>
      <c r="D148" s="13"/>
      <c r="E148" s="3"/>
      <c r="F148" s="4"/>
      <c r="G148" s="29"/>
      <c r="H148" s="33" t="str">
        <f t="shared" si="8"/>
        <v/>
      </c>
      <c r="I148" s="139"/>
      <c r="J148" s="140"/>
      <c r="K148" s="45"/>
      <c r="L148" s="40"/>
      <c r="M148" s="4"/>
      <c r="N148" s="15" t="str">
        <f t="shared" si="9"/>
        <v/>
      </c>
      <c r="O148" s="163" t="str">
        <f t="shared" si="10"/>
        <v/>
      </c>
      <c r="P148" s="3"/>
      <c r="Q148" s="16" t="str">
        <f t="shared" si="11"/>
        <v/>
      </c>
      <c r="R148" s="134"/>
      <c r="S148" s="134"/>
      <c r="T148" s="3"/>
    </row>
    <row r="149" spans="1:20" x14ac:dyDescent="0.4">
      <c r="A149" s="134"/>
      <c r="B149" s="135"/>
      <c r="C149" s="40"/>
      <c r="D149" s="13"/>
      <c r="E149" s="3"/>
      <c r="F149" s="4"/>
      <c r="G149" s="29"/>
      <c r="H149" s="33" t="str">
        <f t="shared" si="8"/>
        <v/>
      </c>
      <c r="I149" s="139"/>
      <c r="J149" s="140"/>
      <c r="K149" s="45"/>
      <c r="L149" s="40"/>
      <c r="M149" s="4"/>
      <c r="N149" s="15" t="str">
        <f t="shared" si="9"/>
        <v/>
      </c>
      <c r="O149" s="163" t="str">
        <f t="shared" si="10"/>
        <v/>
      </c>
      <c r="P149" s="3"/>
      <c r="Q149" s="16" t="str">
        <f t="shared" si="11"/>
        <v/>
      </c>
      <c r="R149" s="134"/>
      <c r="S149" s="134"/>
      <c r="T149" s="3"/>
    </row>
    <row r="150" spans="1:20" x14ac:dyDescent="0.4">
      <c r="A150" s="134"/>
      <c r="B150" s="135"/>
      <c r="C150" s="40"/>
      <c r="D150" s="13"/>
      <c r="E150" s="3"/>
      <c r="F150" s="4"/>
      <c r="G150" s="29"/>
      <c r="H150" s="33" t="str">
        <f t="shared" si="8"/>
        <v/>
      </c>
      <c r="I150" s="139"/>
      <c r="J150" s="140"/>
      <c r="K150" s="45"/>
      <c r="L150" s="40"/>
      <c r="M150" s="4"/>
      <c r="N150" s="15" t="str">
        <f t="shared" si="9"/>
        <v/>
      </c>
      <c r="O150" s="163" t="str">
        <f t="shared" si="10"/>
        <v/>
      </c>
      <c r="P150" s="3"/>
      <c r="Q150" s="16" t="str">
        <f t="shared" si="11"/>
        <v/>
      </c>
      <c r="R150" s="134"/>
      <c r="S150" s="134"/>
      <c r="T150" s="3"/>
    </row>
    <row r="151" spans="1:20" x14ac:dyDescent="0.4">
      <c r="A151" s="134"/>
      <c r="B151" s="135"/>
      <c r="C151" s="40"/>
      <c r="D151" s="13"/>
      <c r="E151" s="3"/>
      <c r="F151" s="4"/>
      <c r="G151" s="29"/>
      <c r="H151" s="33" t="str">
        <f t="shared" si="8"/>
        <v/>
      </c>
      <c r="I151" s="139"/>
      <c r="J151" s="140"/>
      <c r="K151" s="45"/>
      <c r="L151" s="40"/>
      <c r="M151" s="4"/>
      <c r="N151" s="15" t="str">
        <f t="shared" si="9"/>
        <v/>
      </c>
      <c r="O151" s="163" t="str">
        <f t="shared" si="10"/>
        <v/>
      </c>
      <c r="P151" s="3"/>
      <c r="Q151" s="16" t="str">
        <f t="shared" si="11"/>
        <v/>
      </c>
      <c r="R151" s="134"/>
      <c r="S151" s="134"/>
      <c r="T151" s="3"/>
    </row>
    <row r="152" spans="1:20" x14ac:dyDescent="0.4">
      <c r="A152" s="134"/>
      <c r="B152" s="135"/>
      <c r="C152" s="40"/>
      <c r="D152" s="13"/>
      <c r="E152" s="3"/>
      <c r="F152" s="4"/>
      <c r="G152" s="29"/>
      <c r="H152" s="33" t="str">
        <f t="shared" si="8"/>
        <v/>
      </c>
      <c r="I152" s="139"/>
      <c r="J152" s="140"/>
      <c r="K152" s="45"/>
      <c r="L152" s="40"/>
      <c r="M152" s="4"/>
      <c r="N152" s="15" t="str">
        <f t="shared" si="9"/>
        <v/>
      </c>
      <c r="O152" s="163" t="str">
        <f t="shared" si="10"/>
        <v/>
      </c>
      <c r="P152" s="3"/>
      <c r="Q152" s="16" t="str">
        <f t="shared" si="11"/>
        <v/>
      </c>
      <c r="R152" s="134"/>
      <c r="S152" s="134"/>
      <c r="T152" s="3"/>
    </row>
    <row r="153" spans="1:20" x14ac:dyDescent="0.4">
      <c r="A153" s="134"/>
      <c r="B153" s="135"/>
      <c r="C153" s="40"/>
      <c r="D153" s="13"/>
      <c r="E153" s="3"/>
      <c r="F153" s="4"/>
      <c r="G153" s="29"/>
      <c r="H153" s="33" t="str">
        <f t="shared" si="8"/>
        <v/>
      </c>
      <c r="I153" s="139"/>
      <c r="J153" s="140"/>
      <c r="K153" s="45"/>
      <c r="L153" s="40"/>
      <c r="M153" s="4"/>
      <c r="N153" s="15" t="str">
        <f t="shared" si="9"/>
        <v/>
      </c>
      <c r="O153" s="163" t="str">
        <f t="shared" si="10"/>
        <v/>
      </c>
      <c r="P153" s="3"/>
      <c r="Q153" s="16" t="str">
        <f t="shared" si="11"/>
        <v/>
      </c>
      <c r="R153" s="134"/>
      <c r="S153" s="134"/>
      <c r="T153" s="3"/>
    </row>
    <row r="154" spans="1:20" x14ac:dyDescent="0.4">
      <c r="A154" s="134"/>
      <c r="B154" s="135"/>
      <c r="C154" s="40"/>
      <c r="D154" s="13"/>
      <c r="E154" s="3"/>
      <c r="F154" s="4"/>
      <c r="G154" s="29"/>
      <c r="H154" s="33" t="str">
        <f t="shared" si="8"/>
        <v/>
      </c>
      <c r="I154" s="139"/>
      <c r="J154" s="140"/>
      <c r="K154" s="45"/>
      <c r="L154" s="40"/>
      <c r="M154" s="4"/>
      <c r="N154" s="15" t="str">
        <f t="shared" si="9"/>
        <v/>
      </c>
      <c r="O154" s="163" t="str">
        <f t="shared" si="10"/>
        <v/>
      </c>
      <c r="P154" s="3"/>
      <c r="Q154" s="16" t="str">
        <f t="shared" si="11"/>
        <v/>
      </c>
      <c r="R154" s="134"/>
      <c r="S154" s="134"/>
      <c r="T154" s="3"/>
    </row>
    <row r="155" spans="1:20" x14ac:dyDescent="0.4">
      <c r="A155" s="134"/>
      <c r="B155" s="135"/>
      <c r="C155" s="40"/>
      <c r="D155" s="13"/>
      <c r="E155" s="3"/>
      <c r="F155" s="4"/>
      <c r="G155" s="29"/>
      <c r="H155" s="33" t="str">
        <f t="shared" si="8"/>
        <v/>
      </c>
      <c r="I155" s="139"/>
      <c r="J155" s="140"/>
      <c r="K155" s="45"/>
      <c r="L155" s="40"/>
      <c r="M155" s="4"/>
      <c r="N155" s="15" t="str">
        <f t="shared" si="9"/>
        <v/>
      </c>
      <c r="O155" s="163" t="str">
        <f t="shared" si="10"/>
        <v/>
      </c>
      <c r="P155" s="3"/>
      <c r="Q155" s="16" t="str">
        <f t="shared" si="11"/>
        <v/>
      </c>
      <c r="R155" s="134"/>
      <c r="S155" s="134"/>
      <c r="T155" s="3"/>
    </row>
    <row r="156" spans="1:20" x14ac:dyDescent="0.4">
      <c r="A156" s="134"/>
      <c r="B156" s="135"/>
      <c r="C156" s="40"/>
      <c r="D156" s="13"/>
      <c r="E156" s="3"/>
      <c r="F156" s="4"/>
      <c r="G156" s="29"/>
      <c r="H156" s="33" t="str">
        <f t="shared" si="8"/>
        <v/>
      </c>
      <c r="I156" s="139"/>
      <c r="J156" s="140"/>
      <c r="K156" s="45"/>
      <c r="L156" s="40"/>
      <c r="M156" s="4"/>
      <c r="N156" s="15" t="str">
        <f t="shared" si="9"/>
        <v/>
      </c>
      <c r="O156" s="163" t="str">
        <f t="shared" si="10"/>
        <v/>
      </c>
      <c r="P156" s="3"/>
      <c r="Q156" s="16" t="str">
        <f t="shared" si="11"/>
        <v/>
      </c>
      <c r="R156" s="134"/>
      <c r="S156" s="134"/>
      <c r="T156" s="3"/>
    </row>
    <row r="157" spans="1:20" x14ac:dyDescent="0.4">
      <c r="A157" s="134"/>
      <c r="B157" s="135"/>
      <c r="C157" s="40"/>
      <c r="D157" s="13"/>
      <c r="E157" s="3"/>
      <c r="F157" s="4"/>
      <c r="G157" s="29"/>
      <c r="H157" s="33" t="str">
        <f t="shared" si="8"/>
        <v/>
      </c>
      <c r="I157" s="139"/>
      <c r="J157" s="140"/>
      <c r="K157" s="45"/>
      <c r="L157" s="40"/>
      <c r="M157" s="4"/>
      <c r="N157" s="15" t="str">
        <f t="shared" si="9"/>
        <v/>
      </c>
      <c r="O157" s="163" t="str">
        <f t="shared" si="10"/>
        <v/>
      </c>
      <c r="P157" s="3"/>
      <c r="Q157" s="16" t="str">
        <f t="shared" si="11"/>
        <v/>
      </c>
      <c r="R157" s="134"/>
      <c r="S157" s="134"/>
      <c r="T157" s="3"/>
    </row>
    <row r="158" spans="1:20" x14ac:dyDescent="0.4">
      <c r="A158" s="134"/>
      <c r="B158" s="135"/>
      <c r="C158" s="40"/>
      <c r="D158" s="13"/>
      <c r="E158" s="3"/>
      <c r="F158" s="4"/>
      <c r="G158" s="29"/>
      <c r="H158" s="33" t="str">
        <f t="shared" si="8"/>
        <v/>
      </c>
      <c r="I158" s="139"/>
      <c r="J158" s="140"/>
      <c r="K158" s="45"/>
      <c r="L158" s="40"/>
      <c r="M158" s="4"/>
      <c r="N158" s="15" t="str">
        <f t="shared" si="9"/>
        <v/>
      </c>
      <c r="O158" s="163" t="str">
        <f t="shared" si="10"/>
        <v/>
      </c>
      <c r="P158" s="3"/>
      <c r="Q158" s="16" t="str">
        <f t="shared" si="11"/>
        <v/>
      </c>
      <c r="R158" s="134"/>
      <c r="S158" s="134"/>
      <c r="T158" s="3"/>
    </row>
    <row r="159" spans="1:20" x14ac:dyDescent="0.4">
      <c r="A159" s="134"/>
      <c r="B159" s="135"/>
      <c r="C159" s="40"/>
      <c r="D159" s="13"/>
      <c r="E159" s="3"/>
      <c r="F159" s="4"/>
      <c r="G159" s="29"/>
      <c r="H159" s="33" t="str">
        <f t="shared" si="8"/>
        <v/>
      </c>
      <c r="I159" s="139"/>
      <c r="J159" s="140"/>
      <c r="K159" s="45"/>
      <c r="L159" s="40"/>
      <c r="M159" s="4"/>
      <c r="N159" s="15" t="str">
        <f t="shared" si="9"/>
        <v/>
      </c>
      <c r="O159" s="163" t="str">
        <f t="shared" si="10"/>
        <v/>
      </c>
      <c r="P159" s="3"/>
      <c r="Q159" s="16" t="str">
        <f t="shared" si="11"/>
        <v/>
      </c>
      <c r="R159" s="134"/>
      <c r="S159" s="134"/>
      <c r="T159" s="3"/>
    </row>
    <row r="160" spans="1:20" x14ac:dyDescent="0.4">
      <c r="A160" s="134"/>
      <c r="B160" s="135"/>
      <c r="C160" s="40"/>
      <c r="D160" s="13"/>
      <c r="E160" s="3"/>
      <c r="F160" s="4"/>
      <c r="G160" s="29"/>
      <c r="H160" s="33" t="str">
        <f t="shared" si="8"/>
        <v/>
      </c>
      <c r="I160" s="139"/>
      <c r="J160" s="140"/>
      <c r="K160" s="45"/>
      <c r="L160" s="40"/>
      <c r="M160" s="4"/>
      <c r="N160" s="15" t="str">
        <f t="shared" si="9"/>
        <v/>
      </c>
      <c r="O160" s="163" t="str">
        <f t="shared" si="10"/>
        <v/>
      </c>
      <c r="P160" s="3"/>
      <c r="Q160" s="16" t="str">
        <f t="shared" si="11"/>
        <v/>
      </c>
      <c r="R160" s="134"/>
      <c r="S160" s="134"/>
      <c r="T160" s="3"/>
    </row>
    <row r="161" spans="1:20" x14ac:dyDescent="0.4">
      <c r="A161" s="134"/>
      <c r="B161" s="135"/>
      <c r="C161" s="40"/>
      <c r="D161" s="13"/>
      <c r="E161" s="3"/>
      <c r="F161" s="4"/>
      <c r="G161" s="29"/>
      <c r="H161" s="33" t="str">
        <f t="shared" si="8"/>
        <v/>
      </c>
      <c r="I161" s="139"/>
      <c r="J161" s="140"/>
      <c r="K161" s="45"/>
      <c r="L161" s="40"/>
      <c r="M161" s="4"/>
      <c r="N161" s="15" t="str">
        <f t="shared" si="9"/>
        <v/>
      </c>
      <c r="O161" s="163" t="str">
        <f t="shared" si="10"/>
        <v/>
      </c>
      <c r="P161" s="3"/>
      <c r="Q161" s="16" t="str">
        <f t="shared" si="11"/>
        <v/>
      </c>
      <c r="R161" s="134"/>
      <c r="S161" s="134"/>
      <c r="T161" s="3"/>
    </row>
    <row r="162" spans="1:20" x14ac:dyDescent="0.4">
      <c r="A162" s="134"/>
      <c r="B162" s="135"/>
      <c r="C162" s="40"/>
      <c r="D162" s="13"/>
      <c r="E162" s="3"/>
      <c r="F162" s="4"/>
      <c r="G162" s="29"/>
      <c r="H162" s="33" t="str">
        <f t="shared" si="8"/>
        <v/>
      </c>
      <c r="I162" s="139"/>
      <c r="J162" s="140"/>
      <c r="K162" s="45"/>
      <c r="L162" s="40"/>
      <c r="M162" s="4"/>
      <c r="N162" s="15" t="str">
        <f t="shared" si="9"/>
        <v/>
      </c>
      <c r="O162" s="163" t="str">
        <f t="shared" si="10"/>
        <v/>
      </c>
      <c r="P162" s="3"/>
      <c r="Q162" s="16" t="str">
        <f t="shared" si="11"/>
        <v/>
      </c>
      <c r="R162" s="134"/>
      <c r="S162" s="134"/>
      <c r="T162" s="3"/>
    </row>
    <row r="163" spans="1:20" x14ac:dyDescent="0.4">
      <c r="A163" s="134"/>
      <c r="B163" s="135"/>
      <c r="C163" s="40"/>
      <c r="D163" s="13"/>
      <c r="E163" s="3"/>
      <c r="F163" s="4"/>
      <c r="G163" s="29"/>
      <c r="H163" s="33" t="str">
        <f t="shared" si="8"/>
        <v/>
      </c>
      <c r="I163" s="139"/>
      <c r="J163" s="140"/>
      <c r="K163" s="45"/>
      <c r="L163" s="40"/>
      <c r="M163" s="4"/>
      <c r="N163" s="15" t="str">
        <f t="shared" si="9"/>
        <v/>
      </c>
      <c r="O163" s="163" t="str">
        <f t="shared" si="10"/>
        <v/>
      </c>
      <c r="P163" s="3"/>
      <c r="Q163" s="16" t="str">
        <f t="shared" si="11"/>
        <v/>
      </c>
      <c r="R163" s="134"/>
      <c r="S163" s="134"/>
      <c r="T163" s="3"/>
    </row>
    <row r="164" spans="1:20" x14ac:dyDescent="0.4">
      <c r="A164" s="134"/>
      <c r="B164" s="135"/>
      <c r="C164" s="40"/>
      <c r="D164" s="13"/>
      <c r="E164" s="3"/>
      <c r="F164" s="4"/>
      <c r="G164" s="29"/>
      <c r="H164" s="33" t="str">
        <f t="shared" si="8"/>
        <v/>
      </c>
      <c r="I164" s="139"/>
      <c r="J164" s="140"/>
      <c r="K164" s="45"/>
      <c r="L164" s="40"/>
      <c r="M164" s="4"/>
      <c r="N164" s="15" t="str">
        <f t="shared" si="9"/>
        <v/>
      </c>
      <c r="O164" s="163" t="str">
        <f t="shared" si="10"/>
        <v/>
      </c>
      <c r="P164" s="3"/>
      <c r="Q164" s="16" t="str">
        <f t="shared" si="11"/>
        <v/>
      </c>
      <c r="R164" s="134"/>
      <c r="S164" s="134"/>
      <c r="T164" s="3"/>
    </row>
    <row r="165" spans="1:20" x14ac:dyDescent="0.4">
      <c r="A165" s="134"/>
      <c r="B165" s="135"/>
      <c r="C165" s="40"/>
      <c r="D165" s="13"/>
      <c r="E165" s="3"/>
      <c r="F165" s="4"/>
      <c r="G165" s="29"/>
      <c r="H165" s="33" t="str">
        <f t="shared" si="8"/>
        <v/>
      </c>
      <c r="I165" s="139"/>
      <c r="J165" s="140"/>
      <c r="K165" s="45"/>
      <c r="L165" s="40"/>
      <c r="M165" s="4"/>
      <c r="N165" s="15" t="str">
        <f t="shared" si="9"/>
        <v/>
      </c>
      <c r="O165" s="163" t="str">
        <f t="shared" si="10"/>
        <v/>
      </c>
      <c r="P165" s="3"/>
      <c r="Q165" s="16" t="str">
        <f t="shared" si="11"/>
        <v/>
      </c>
      <c r="R165" s="134"/>
      <c r="S165" s="134"/>
      <c r="T165" s="3"/>
    </row>
    <row r="166" spans="1:20" x14ac:dyDescent="0.4">
      <c r="A166" s="134"/>
      <c r="B166" s="135"/>
      <c r="C166" s="40"/>
      <c r="D166" s="13"/>
      <c r="E166" s="3"/>
      <c r="F166" s="4"/>
      <c r="G166" s="29"/>
      <c r="H166" s="33" t="str">
        <f t="shared" si="8"/>
        <v/>
      </c>
      <c r="I166" s="139"/>
      <c r="J166" s="140"/>
      <c r="K166" s="45"/>
      <c r="L166" s="40"/>
      <c r="M166" s="4"/>
      <c r="N166" s="15" t="str">
        <f t="shared" si="9"/>
        <v/>
      </c>
      <c r="O166" s="163" t="str">
        <f t="shared" si="10"/>
        <v/>
      </c>
      <c r="P166" s="3"/>
      <c r="Q166" s="16" t="str">
        <f t="shared" si="11"/>
        <v/>
      </c>
      <c r="R166" s="134"/>
      <c r="S166" s="134"/>
      <c r="T166" s="3"/>
    </row>
    <row r="167" spans="1:20" x14ac:dyDescent="0.4">
      <c r="A167" s="134"/>
      <c r="B167" s="135"/>
      <c r="C167" s="40"/>
      <c r="D167" s="13"/>
      <c r="E167" s="3"/>
      <c r="F167" s="4"/>
      <c r="G167" s="29"/>
      <c r="H167" s="33" t="str">
        <f t="shared" si="8"/>
        <v/>
      </c>
      <c r="I167" s="139"/>
      <c r="J167" s="140"/>
      <c r="K167" s="45"/>
      <c r="L167" s="40"/>
      <c r="M167" s="4"/>
      <c r="N167" s="15" t="str">
        <f t="shared" si="9"/>
        <v/>
      </c>
      <c r="O167" s="163" t="str">
        <f t="shared" si="10"/>
        <v/>
      </c>
      <c r="P167" s="3"/>
      <c r="Q167" s="16" t="str">
        <f t="shared" si="11"/>
        <v/>
      </c>
      <c r="R167" s="134"/>
      <c r="S167" s="134"/>
      <c r="T167" s="3"/>
    </row>
    <row r="168" spans="1:20" x14ac:dyDescent="0.4">
      <c r="A168" s="134"/>
      <c r="B168" s="135"/>
      <c r="C168" s="40"/>
      <c r="D168" s="13"/>
      <c r="E168" s="3"/>
      <c r="F168" s="4"/>
      <c r="G168" s="29"/>
      <c r="H168" s="33" t="str">
        <f t="shared" si="8"/>
        <v/>
      </c>
      <c r="I168" s="139"/>
      <c r="J168" s="140"/>
      <c r="K168" s="45"/>
      <c r="L168" s="40"/>
      <c r="M168" s="4"/>
      <c r="N168" s="15" t="str">
        <f t="shared" si="9"/>
        <v/>
      </c>
      <c r="O168" s="163" t="str">
        <f t="shared" si="10"/>
        <v/>
      </c>
      <c r="P168" s="3"/>
      <c r="Q168" s="16" t="str">
        <f t="shared" si="11"/>
        <v/>
      </c>
      <c r="R168" s="134"/>
      <c r="S168" s="134"/>
      <c r="T168" s="3"/>
    </row>
    <row r="169" spans="1:20" x14ac:dyDescent="0.4">
      <c r="A169" s="134"/>
      <c r="B169" s="135"/>
      <c r="C169" s="40"/>
      <c r="D169" s="13"/>
      <c r="E169" s="3"/>
      <c r="F169" s="4"/>
      <c r="G169" s="29"/>
      <c r="H169" s="33" t="str">
        <f t="shared" si="8"/>
        <v/>
      </c>
      <c r="I169" s="139"/>
      <c r="J169" s="140"/>
      <c r="K169" s="45"/>
      <c r="L169" s="40"/>
      <c r="M169" s="4"/>
      <c r="N169" s="15" t="str">
        <f t="shared" si="9"/>
        <v/>
      </c>
      <c r="O169" s="163" t="str">
        <f t="shared" si="10"/>
        <v/>
      </c>
      <c r="P169" s="3"/>
      <c r="Q169" s="16" t="str">
        <f t="shared" si="11"/>
        <v/>
      </c>
      <c r="R169" s="134"/>
      <c r="S169" s="134"/>
      <c r="T169" s="3"/>
    </row>
    <row r="170" spans="1:20" x14ac:dyDescent="0.4">
      <c r="A170" s="134"/>
      <c r="B170" s="135"/>
      <c r="C170" s="40"/>
      <c r="D170" s="13"/>
      <c r="E170" s="3"/>
      <c r="F170" s="4"/>
      <c r="G170" s="29"/>
      <c r="H170" s="33" t="str">
        <f t="shared" si="8"/>
        <v/>
      </c>
      <c r="I170" s="139"/>
      <c r="J170" s="140"/>
      <c r="K170" s="45"/>
      <c r="L170" s="40"/>
      <c r="M170" s="4"/>
      <c r="N170" s="15" t="str">
        <f t="shared" si="9"/>
        <v/>
      </c>
      <c r="O170" s="163" t="str">
        <f t="shared" si="10"/>
        <v/>
      </c>
      <c r="P170" s="3"/>
      <c r="Q170" s="16" t="str">
        <f t="shared" si="11"/>
        <v/>
      </c>
      <c r="R170" s="134"/>
      <c r="S170" s="134"/>
      <c r="T170" s="3"/>
    </row>
    <row r="171" spans="1:20" x14ac:dyDescent="0.4">
      <c r="A171" s="134"/>
      <c r="B171" s="135"/>
      <c r="C171" s="40"/>
      <c r="D171" s="13"/>
      <c r="E171" s="3"/>
      <c r="F171" s="4"/>
      <c r="G171" s="29"/>
      <c r="H171" s="33" t="str">
        <f t="shared" si="8"/>
        <v/>
      </c>
      <c r="I171" s="139"/>
      <c r="J171" s="140"/>
      <c r="K171" s="45"/>
      <c r="L171" s="40"/>
      <c r="M171" s="4"/>
      <c r="N171" s="15" t="str">
        <f t="shared" si="9"/>
        <v/>
      </c>
      <c r="O171" s="163" t="str">
        <f t="shared" si="10"/>
        <v/>
      </c>
      <c r="P171" s="3"/>
      <c r="Q171" s="16" t="str">
        <f t="shared" si="11"/>
        <v/>
      </c>
      <c r="R171" s="134"/>
      <c r="S171" s="134"/>
      <c r="T171" s="3"/>
    </row>
    <row r="172" spans="1:20" x14ac:dyDescent="0.4">
      <c r="A172" s="134"/>
      <c r="B172" s="135"/>
      <c r="C172" s="40"/>
      <c r="D172" s="13"/>
      <c r="E172" s="3"/>
      <c r="F172" s="4"/>
      <c r="G172" s="29"/>
      <c r="H172" s="33" t="str">
        <f t="shared" si="8"/>
        <v/>
      </c>
      <c r="I172" s="139"/>
      <c r="J172" s="140"/>
      <c r="K172" s="45"/>
      <c r="L172" s="40"/>
      <c r="M172" s="4"/>
      <c r="N172" s="15" t="str">
        <f t="shared" si="9"/>
        <v/>
      </c>
      <c r="O172" s="163" t="str">
        <f t="shared" si="10"/>
        <v/>
      </c>
      <c r="P172" s="3"/>
      <c r="Q172" s="16" t="str">
        <f t="shared" si="11"/>
        <v/>
      </c>
      <c r="R172" s="134"/>
      <c r="S172" s="134"/>
      <c r="T172" s="3"/>
    </row>
    <row r="173" spans="1:20" x14ac:dyDescent="0.4">
      <c r="A173" s="134"/>
      <c r="B173" s="135"/>
      <c r="C173" s="40"/>
      <c r="D173" s="13"/>
      <c r="E173" s="3"/>
      <c r="F173" s="4"/>
      <c r="G173" s="29"/>
      <c r="H173" s="33" t="str">
        <f t="shared" si="8"/>
        <v/>
      </c>
      <c r="I173" s="139"/>
      <c r="J173" s="140"/>
      <c r="K173" s="45"/>
      <c r="L173" s="40"/>
      <c r="M173" s="4"/>
      <c r="N173" s="15" t="str">
        <f t="shared" si="9"/>
        <v/>
      </c>
      <c r="O173" s="163" t="str">
        <f t="shared" si="10"/>
        <v/>
      </c>
      <c r="P173" s="3"/>
      <c r="Q173" s="16" t="str">
        <f t="shared" si="11"/>
        <v/>
      </c>
      <c r="R173" s="134"/>
      <c r="S173" s="134"/>
      <c r="T173" s="3"/>
    </row>
    <row r="174" spans="1:20" x14ac:dyDescent="0.4">
      <c r="A174" s="134"/>
      <c r="B174" s="135"/>
      <c r="C174" s="40"/>
      <c r="D174" s="13"/>
      <c r="E174" s="3"/>
      <c r="F174" s="4"/>
      <c r="G174" s="29"/>
      <c r="H174" s="33" t="str">
        <f t="shared" si="8"/>
        <v/>
      </c>
      <c r="I174" s="139"/>
      <c r="J174" s="140"/>
      <c r="K174" s="45"/>
      <c r="L174" s="40"/>
      <c r="M174" s="4"/>
      <c r="N174" s="15" t="str">
        <f t="shared" si="9"/>
        <v/>
      </c>
      <c r="O174" s="163" t="str">
        <f t="shared" si="10"/>
        <v/>
      </c>
      <c r="P174" s="3"/>
      <c r="Q174" s="16" t="str">
        <f t="shared" si="11"/>
        <v/>
      </c>
      <c r="R174" s="134"/>
      <c r="S174" s="134"/>
      <c r="T174" s="3"/>
    </row>
    <row r="175" spans="1:20" x14ac:dyDescent="0.4">
      <c r="A175" s="134"/>
      <c r="B175" s="135"/>
      <c r="C175" s="40"/>
      <c r="D175" s="13"/>
      <c r="E175" s="3"/>
      <c r="F175" s="4"/>
      <c r="G175" s="29"/>
      <c r="H175" s="33" t="str">
        <f t="shared" si="8"/>
        <v/>
      </c>
      <c r="I175" s="139"/>
      <c r="J175" s="140"/>
      <c r="K175" s="45"/>
      <c r="L175" s="40"/>
      <c r="M175" s="4"/>
      <c r="N175" s="15" t="str">
        <f t="shared" si="9"/>
        <v/>
      </c>
      <c r="O175" s="163" t="str">
        <f t="shared" si="10"/>
        <v/>
      </c>
      <c r="P175" s="3"/>
      <c r="Q175" s="16" t="str">
        <f t="shared" si="11"/>
        <v/>
      </c>
      <c r="R175" s="134"/>
      <c r="S175" s="134"/>
      <c r="T175" s="3"/>
    </row>
    <row r="176" spans="1:20" x14ac:dyDescent="0.4">
      <c r="A176" s="134"/>
      <c r="B176" s="135"/>
      <c r="C176" s="40"/>
      <c r="D176" s="13"/>
      <c r="E176" s="3"/>
      <c r="F176" s="4"/>
      <c r="G176" s="29"/>
      <c r="H176" s="33" t="str">
        <f t="shared" si="8"/>
        <v/>
      </c>
      <c r="I176" s="139"/>
      <c r="J176" s="140"/>
      <c r="K176" s="45"/>
      <c r="L176" s="40"/>
      <c r="M176" s="4"/>
      <c r="N176" s="15" t="str">
        <f t="shared" si="9"/>
        <v/>
      </c>
      <c r="O176" s="163" t="str">
        <f t="shared" si="10"/>
        <v/>
      </c>
      <c r="P176" s="3"/>
      <c r="Q176" s="16" t="str">
        <f t="shared" si="11"/>
        <v/>
      </c>
      <c r="R176" s="134"/>
      <c r="S176" s="134"/>
      <c r="T176" s="3"/>
    </row>
    <row r="177" spans="1:20" x14ac:dyDescent="0.4">
      <c r="A177" s="134"/>
      <c r="B177" s="135"/>
      <c r="C177" s="40"/>
      <c r="D177" s="13"/>
      <c r="E177" s="3"/>
      <c r="F177" s="4"/>
      <c r="G177" s="29"/>
      <c r="H177" s="33" t="str">
        <f t="shared" si="8"/>
        <v/>
      </c>
      <c r="I177" s="139"/>
      <c r="J177" s="140"/>
      <c r="K177" s="45"/>
      <c r="L177" s="40"/>
      <c r="M177" s="4"/>
      <c r="N177" s="15" t="str">
        <f t="shared" si="9"/>
        <v/>
      </c>
      <c r="O177" s="163" t="str">
        <f t="shared" si="10"/>
        <v/>
      </c>
      <c r="P177" s="3"/>
      <c r="Q177" s="16" t="str">
        <f t="shared" si="11"/>
        <v/>
      </c>
      <c r="R177" s="134"/>
      <c r="S177" s="134"/>
      <c r="T177" s="3"/>
    </row>
    <row r="178" spans="1:20" x14ac:dyDescent="0.4">
      <c r="A178" s="134"/>
      <c r="B178" s="135"/>
      <c r="C178" s="40"/>
      <c r="D178" s="13"/>
      <c r="E178" s="3"/>
      <c r="F178" s="4"/>
      <c r="G178" s="29"/>
      <c r="H178" s="33" t="str">
        <f t="shared" si="8"/>
        <v/>
      </c>
      <c r="I178" s="139"/>
      <c r="J178" s="140"/>
      <c r="K178" s="45"/>
      <c r="L178" s="40"/>
      <c r="M178" s="4"/>
      <c r="N178" s="15" t="str">
        <f t="shared" si="9"/>
        <v/>
      </c>
      <c r="O178" s="163" t="str">
        <f t="shared" si="10"/>
        <v/>
      </c>
      <c r="P178" s="3"/>
      <c r="Q178" s="16" t="str">
        <f t="shared" si="11"/>
        <v/>
      </c>
      <c r="R178" s="134"/>
      <c r="S178" s="134"/>
      <c r="T178" s="3"/>
    </row>
    <row r="179" spans="1:20" x14ac:dyDescent="0.4">
      <c r="A179" s="134"/>
      <c r="B179" s="135"/>
      <c r="C179" s="40"/>
      <c r="D179" s="13"/>
      <c r="E179" s="3"/>
      <c r="F179" s="4"/>
      <c r="G179" s="29"/>
      <c r="H179" s="33" t="str">
        <f t="shared" si="8"/>
        <v/>
      </c>
      <c r="I179" s="139"/>
      <c r="J179" s="140"/>
      <c r="K179" s="45"/>
      <c r="L179" s="40"/>
      <c r="M179" s="4"/>
      <c r="N179" s="15" t="str">
        <f t="shared" si="9"/>
        <v/>
      </c>
      <c r="O179" s="163" t="str">
        <f t="shared" si="10"/>
        <v/>
      </c>
      <c r="P179" s="3"/>
      <c r="Q179" s="16" t="str">
        <f t="shared" si="11"/>
        <v/>
      </c>
      <c r="R179" s="134"/>
      <c r="S179" s="134"/>
      <c r="T179" s="3"/>
    </row>
    <row r="180" spans="1:20" x14ac:dyDescent="0.4">
      <c r="A180" s="134"/>
      <c r="B180" s="135"/>
      <c r="C180" s="40"/>
      <c r="D180" s="13"/>
      <c r="E180" s="3"/>
      <c r="F180" s="4"/>
      <c r="G180" s="29"/>
      <c r="H180" s="33" t="str">
        <f t="shared" si="8"/>
        <v/>
      </c>
      <c r="I180" s="139"/>
      <c r="J180" s="140"/>
      <c r="K180" s="45"/>
      <c r="L180" s="40"/>
      <c r="M180" s="4"/>
      <c r="N180" s="15" t="str">
        <f t="shared" si="9"/>
        <v/>
      </c>
      <c r="O180" s="163" t="str">
        <f t="shared" si="10"/>
        <v/>
      </c>
      <c r="P180" s="3"/>
      <c r="Q180" s="16" t="str">
        <f t="shared" si="11"/>
        <v/>
      </c>
      <c r="R180" s="134"/>
      <c r="S180" s="134"/>
      <c r="T180" s="3"/>
    </row>
    <row r="181" spans="1:20" x14ac:dyDescent="0.4">
      <c r="A181" s="134"/>
      <c r="B181" s="135"/>
      <c r="C181" s="40"/>
      <c r="D181" s="13"/>
      <c r="E181" s="3"/>
      <c r="F181" s="4"/>
      <c r="G181" s="29"/>
      <c r="H181" s="33" t="str">
        <f t="shared" si="8"/>
        <v/>
      </c>
      <c r="I181" s="139"/>
      <c r="J181" s="140"/>
      <c r="K181" s="45"/>
      <c r="L181" s="40"/>
      <c r="M181" s="4"/>
      <c r="N181" s="15" t="str">
        <f t="shared" si="9"/>
        <v/>
      </c>
      <c r="O181" s="163" t="str">
        <f t="shared" si="10"/>
        <v/>
      </c>
      <c r="P181" s="3"/>
      <c r="Q181" s="16" t="str">
        <f t="shared" si="11"/>
        <v/>
      </c>
      <c r="R181" s="134"/>
      <c r="S181" s="134"/>
      <c r="T181" s="3"/>
    </row>
    <row r="182" spans="1:20" x14ac:dyDescent="0.4">
      <c r="A182" s="134"/>
      <c r="B182" s="135"/>
      <c r="C182" s="40"/>
      <c r="D182" s="13"/>
      <c r="E182" s="3"/>
      <c r="F182" s="4"/>
      <c r="G182" s="29"/>
      <c r="H182" s="33" t="str">
        <f t="shared" si="8"/>
        <v/>
      </c>
      <c r="I182" s="139"/>
      <c r="J182" s="140"/>
      <c r="K182" s="45"/>
      <c r="L182" s="40"/>
      <c r="M182" s="4"/>
      <c r="N182" s="15" t="str">
        <f t="shared" si="9"/>
        <v/>
      </c>
      <c r="O182" s="163" t="str">
        <f t="shared" si="10"/>
        <v/>
      </c>
      <c r="P182" s="3"/>
      <c r="Q182" s="16" t="str">
        <f t="shared" si="11"/>
        <v/>
      </c>
      <c r="R182" s="134"/>
      <c r="S182" s="134"/>
      <c r="T182" s="3"/>
    </row>
    <row r="183" spans="1:20" x14ac:dyDescent="0.4">
      <c r="A183" s="134"/>
      <c r="B183" s="135"/>
      <c r="C183" s="40"/>
      <c r="D183" s="13"/>
      <c r="E183" s="3"/>
      <c r="F183" s="4"/>
      <c r="G183" s="29"/>
      <c r="H183" s="33" t="str">
        <f t="shared" si="8"/>
        <v/>
      </c>
      <c r="I183" s="139"/>
      <c r="J183" s="140"/>
      <c r="K183" s="45"/>
      <c r="L183" s="40"/>
      <c r="M183" s="4"/>
      <c r="N183" s="15" t="str">
        <f t="shared" si="9"/>
        <v/>
      </c>
      <c r="O183" s="163" t="str">
        <f t="shared" si="10"/>
        <v/>
      </c>
      <c r="P183" s="3"/>
      <c r="Q183" s="16" t="str">
        <f t="shared" si="11"/>
        <v/>
      </c>
      <c r="R183" s="134"/>
      <c r="S183" s="134"/>
      <c r="T183" s="3"/>
    </row>
    <row r="184" spans="1:20" x14ac:dyDescent="0.4">
      <c r="A184" s="134"/>
      <c r="B184" s="135"/>
      <c r="C184" s="40"/>
      <c r="D184" s="13"/>
      <c r="E184" s="3"/>
      <c r="F184" s="4"/>
      <c r="G184" s="29"/>
      <c r="H184" s="33" t="str">
        <f t="shared" si="8"/>
        <v/>
      </c>
      <c r="I184" s="139"/>
      <c r="J184" s="140"/>
      <c r="K184" s="45"/>
      <c r="L184" s="40"/>
      <c r="M184" s="4"/>
      <c r="N184" s="15" t="str">
        <f t="shared" si="9"/>
        <v/>
      </c>
      <c r="O184" s="163" t="str">
        <f t="shared" si="10"/>
        <v/>
      </c>
      <c r="P184" s="3"/>
      <c r="Q184" s="16" t="str">
        <f t="shared" si="11"/>
        <v/>
      </c>
      <c r="R184" s="134"/>
      <c r="S184" s="134"/>
      <c r="T184" s="3"/>
    </row>
    <row r="185" spans="1:20" x14ac:dyDescent="0.4">
      <c r="A185" s="134"/>
      <c r="B185" s="135"/>
      <c r="C185" s="40"/>
      <c r="D185" s="13"/>
      <c r="E185" s="3"/>
      <c r="F185" s="4"/>
      <c r="G185" s="29"/>
      <c r="H185" s="33" t="str">
        <f t="shared" si="8"/>
        <v/>
      </c>
      <c r="I185" s="139"/>
      <c r="J185" s="140"/>
      <c r="K185" s="45"/>
      <c r="L185" s="40"/>
      <c r="M185" s="4"/>
      <c r="N185" s="15" t="str">
        <f t="shared" si="9"/>
        <v/>
      </c>
      <c r="O185" s="163" t="str">
        <f t="shared" si="10"/>
        <v/>
      </c>
      <c r="P185" s="3"/>
      <c r="Q185" s="16" t="str">
        <f t="shared" si="11"/>
        <v/>
      </c>
      <c r="R185" s="134"/>
      <c r="S185" s="134"/>
      <c r="T185" s="3"/>
    </row>
    <row r="186" spans="1:20" x14ac:dyDescent="0.4">
      <c r="A186" s="134"/>
      <c r="B186" s="135"/>
      <c r="C186" s="40"/>
      <c r="D186" s="13"/>
      <c r="E186" s="3"/>
      <c r="F186" s="4"/>
      <c r="G186" s="29"/>
      <c r="H186" s="33" t="str">
        <f t="shared" si="8"/>
        <v/>
      </c>
      <c r="I186" s="139"/>
      <c r="J186" s="140"/>
      <c r="K186" s="45"/>
      <c r="L186" s="40"/>
      <c r="M186" s="4"/>
      <c r="N186" s="15" t="str">
        <f t="shared" si="9"/>
        <v/>
      </c>
      <c r="O186" s="163" t="str">
        <f t="shared" si="10"/>
        <v/>
      </c>
      <c r="P186" s="3"/>
      <c r="Q186" s="16" t="str">
        <f t="shared" si="11"/>
        <v/>
      </c>
      <c r="R186" s="134"/>
      <c r="S186" s="134"/>
      <c r="T186" s="3"/>
    </row>
    <row r="187" spans="1:20" x14ac:dyDescent="0.4">
      <c r="A187" s="134"/>
      <c r="B187" s="135"/>
      <c r="C187" s="40"/>
      <c r="D187" s="13"/>
      <c r="E187" s="3"/>
      <c r="F187" s="4"/>
      <c r="G187" s="29"/>
      <c r="H187" s="33" t="str">
        <f t="shared" si="8"/>
        <v/>
      </c>
      <c r="I187" s="139"/>
      <c r="J187" s="140"/>
      <c r="K187" s="45"/>
      <c r="L187" s="40"/>
      <c r="M187" s="4"/>
      <c r="N187" s="15" t="str">
        <f t="shared" si="9"/>
        <v/>
      </c>
      <c r="O187" s="163" t="str">
        <f t="shared" si="10"/>
        <v/>
      </c>
      <c r="P187" s="3"/>
      <c r="Q187" s="16" t="str">
        <f t="shared" si="11"/>
        <v/>
      </c>
      <c r="R187" s="134"/>
      <c r="S187" s="134"/>
      <c r="T187" s="3"/>
    </row>
    <row r="188" spans="1:20" x14ac:dyDescent="0.4">
      <c r="A188" s="134"/>
      <c r="B188" s="135"/>
      <c r="C188" s="40"/>
      <c r="D188" s="13"/>
      <c r="E188" s="3"/>
      <c r="F188" s="4"/>
      <c r="G188" s="29"/>
      <c r="H188" s="33" t="str">
        <f t="shared" si="8"/>
        <v/>
      </c>
      <c r="I188" s="139"/>
      <c r="J188" s="140"/>
      <c r="K188" s="45"/>
      <c r="L188" s="40"/>
      <c r="M188" s="4"/>
      <c r="N188" s="15" t="str">
        <f t="shared" si="9"/>
        <v/>
      </c>
      <c r="O188" s="163" t="str">
        <f t="shared" si="10"/>
        <v/>
      </c>
      <c r="P188" s="3"/>
      <c r="Q188" s="16" t="str">
        <f t="shared" si="11"/>
        <v/>
      </c>
      <c r="R188" s="134"/>
      <c r="S188" s="134"/>
      <c r="T188" s="3"/>
    </row>
    <row r="189" spans="1:20" x14ac:dyDescent="0.4">
      <c r="A189" s="134"/>
      <c r="B189" s="135"/>
      <c r="C189" s="40"/>
      <c r="D189" s="13"/>
      <c r="E189" s="3"/>
      <c r="F189" s="4"/>
      <c r="G189" s="29"/>
      <c r="H189" s="33" t="str">
        <f t="shared" si="8"/>
        <v/>
      </c>
      <c r="I189" s="139"/>
      <c r="J189" s="140"/>
      <c r="K189" s="45"/>
      <c r="L189" s="40"/>
      <c r="M189" s="4"/>
      <c r="N189" s="15" t="str">
        <f t="shared" si="9"/>
        <v/>
      </c>
      <c r="O189" s="163" t="str">
        <f t="shared" si="10"/>
        <v/>
      </c>
      <c r="P189" s="3"/>
      <c r="Q189" s="16" t="str">
        <f t="shared" si="11"/>
        <v/>
      </c>
      <c r="R189" s="134"/>
      <c r="S189" s="134"/>
      <c r="T189" s="3"/>
    </row>
    <row r="190" spans="1:20" x14ac:dyDescent="0.4">
      <c r="A190" s="134"/>
      <c r="B190" s="135"/>
      <c r="C190" s="40"/>
      <c r="D190" s="13"/>
      <c r="E190" s="3"/>
      <c r="F190" s="4"/>
      <c r="G190" s="29"/>
      <c r="H190" s="33" t="str">
        <f t="shared" si="8"/>
        <v/>
      </c>
      <c r="I190" s="139"/>
      <c r="J190" s="140"/>
      <c r="K190" s="45"/>
      <c r="L190" s="40"/>
      <c r="M190" s="4"/>
      <c r="N190" s="15" t="str">
        <f t="shared" si="9"/>
        <v/>
      </c>
      <c r="O190" s="163" t="str">
        <f t="shared" si="10"/>
        <v/>
      </c>
      <c r="P190" s="3"/>
      <c r="Q190" s="16" t="str">
        <f t="shared" si="11"/>
        <v/>
      </c>
      <c r="R190" s="134"/>
      <c r="S190" s="134"/>
      <c r="T190" s="3"/>
    </row>
    <row r="191" spans="1:20" x14ac:dyDescent="0.4">
      <c r="A191" s="134"/>
      <c r="B191" s="135"/>
      <c r="C191" s="40"/>
      <c r="D191" s="13"/>
      <c r="E191" s="3"/>
      <c r="F191" s="4"/>
      <c r="G191" s="29"/>
      <c r="H191" s="33" t="str">
        <f t="shared" si="8"/>
        <v/>
      </c>
      <c r="I191" s="139"/>
      <c r="J191" s="140"/>
      <c r="K191" s="45"/>
      <c r="L191" s="40"/>
      <c r="M191" s="4"/>
      <c r="N191" s="15" t="str">
        <f t="shared" si="9"/>
        <v/>
      </c>
      <c r="O191" s="163" t="str">
        <f t="shared" si="10"/>
        <v/>
      </c>
      <c r="P191" s="3"/>
      <c r="Q191" s="16" t="str">
        <f t="shared" si="11"/>
        <v/>
      </c>
      <c r="R191" s="134"/>
      <c r="S191" s="134"/>
      <c r="T191" s="3"/>
    </row>
    <row r="192" spans="1:20" x14ac:dyDescent="0.4">
      <c r="A192" s="134"/>
      <c r="B192" s="135"/>
      <c r="C192" s="40"/>
      <c r="D192" s="13"/>
      <c r="E192" s="3"/>
      <c r="F192" s="4"/>
      <c r="G192" s="29"/>
      <c r="H192" s="33" t="str">
        <f t="shared" si="8"/>
        <v/>
      </c>
      <c r="I192" s="139"/>
      <c r="J192" s="140"/>
      <c r="K192" s="45"/>
      <c r="L192" s="40"/>
      <c r="M192" s="4"/>
      <c r="N192" s="15" t="str">
        <f t="shared" si="9"/>
        <v/>
      </c>
      <c r="O192" s="163" t="str">
        <f t="shared" si="10"/>
        <v/>
      </c>
      <c r="P192" s="3"/>
      <c r="Q192" s="16" t="str">
        <f t="shared" si="11"/>
        <v/>
      </c>
      <c r="R192" s="134"/>
      <c r="S192" s="134"/>
      <c r="T192" s="3"/>
    </row>
    <row r="193" spans="1:20" x14ac:dyDescent="0.4">
      <c r="A193" s="134"/>
      <c r="B193" s="135"/>
      <c r="C193" s="40"/>
      <c r="D193" s="13"/>
      <c r="E193" s="3"/>
      <c r="F193" s="4"/>
      <c r="G193" s="29"/>
      <c r="H193" s="33" t="str">
        <f t="shared" si="8"/>
        <v/>
      </c>
      <c r="I193" s="139"/>
      <c r="J193" s="140"/>
      <c r="K193" s="45"/>
      <c r="L193" s="40"/>
      <c r="M193" s="4"/>
      <c r="N193" s="15" t="str">
        <f t="shared" si="9"/>
        <v/>
      </c>
      <c r="O193" s="163" t="str">
        <f t="shared" si="10"/>
        <v/>
      </c>
      <c r="P193" s="3"/>
      <c r="Q193" s="16" t="str">
        <f t="shared" si="11"/>
        <v/>
      </c>
      <c r="R193" s="134"/>
      <c r="S193" s="134"/>
      <c r="T193" s="3"/>
    </row>
    <row r="194" spans="1:20" x14ac:dyDescent="0.4">
      <c r="A194" s="134"/>
      <c r="B194" s="135"/>
      <c r="C194" s="40"/>
      <c r="D194" s="13"/>
      <c r="E194" s="3"/>
      <c r="F194" s="4"/>
      <c r="G194" s="29"/>
      <c r="H194" s="33" t="str">
        <f t="shared" si="8"/>
        <v/>
      </c>
      <c r="I194" s="139"/>
      <c r="J194" s="140"/>
      <c r="K194" s="45"/>
      <c r="L194" s="40"/>
      <c r="M194" s="4"/>
      <c r="N194" s="15" t="str">
        <f t="shared" si="9"/>
        <v/>
      </c>
      <c r="O194" s="163" t="str">
        <f t="shared" si="10"/>
        <v/>
      </c>
      <c r="P194" s="3"/>
      <c r="Q194" s="16" t="str">
        <f t="shared" si="11"/>
        <v/>
      </c>
      <c r="R194" s="134"/>
      <c r="S194" s="134"/>
      <c r="T194" s="3"/>
    </row>
    <row r="195" spans="1:20" x14ac:dyDescent="0.4">
      <c r="A195" s="134"/>
      <c r="B195" s="135"/>
      <c r="C195" s="40"/>
      <c r="D195" s="13"/>
      <c r="E195" s="3"/>
      <c r="F195" s="4"/>
      <c r="G195" s="29"/>
      <c r="H195" s="33" t="str">
        <f t="shared" si="8"/>
        <v/>
      </c>
      <c r="I195" s="139"/>
      <c r="J195" s="140"/>
      <c r="K195" s="45"/>
      <c r="L195" s="40"/>
      <c r="M195" s="4"/>
      <c r="N195" s="15" t="str">
        <f t="shared" si="9"/>
        <v/>
      </c>
      <c r="O195" s="163" t="str">
        <f t="shared" si="10"/>
        <v/>
      </c>
      <c r="P195" s="3"/>
      <c r="Q195" s="16" t="str">
        <f t="shared" si="11"/>
        <v/>
      </c>
      <c r="R195" s="134"/>
      <c r="S195" s="134"/>
      <c r="T195" s="3"/>
    </row>
    <row r="196" spans="1:20" x14ac:dyDescent="0.4">
      <c r="A196" s="134"/>
      <c r="B196" s="135"/>
      <c r="C196" s="40"/>
      <c r="D196" s="13"/>
      <c r="E196" s="3"/>
      <c r="F196" s="4"/>
      <c r="G196" s="29"/>
      <c r="H196" s="33" t="str">
        <f t="shared" si="8"/>
        <v/>
      </c>
      <c r="I196" s="139"/>
      <c r="J196" s="140"/>
      <c r="K196" s="45"/>
      <c r="L196" s="40"/>
      <c r="M196" s="4"/>
      <c r="N196" s="15" t="str">
        <f t="shared" si="9"/>
        <v/>
      </c>
      <c r="O196" s="163" t="str">
        <f t="shared" si="10"/>
        <v/>
      </c>
      <c r="P196" s="3"/>
      <c r="Q196" s="16" t="str">
        <f t="shared" si="11"/>
        <v/>
      </c>
      <c r="R196" s="134"/>
      <c r="S196" s="134"/>
      <c r="T196" s="3"/>
    </row>
    <row r="197" spans="1:20" x14ac:dyDescent="0.4">
      <c r="A197" s="134"/>
      <c r="B197" s="135"/>
      <c r="C197" s="40"/>
      <c r="D197" s="13"/>
      <c r="E197" s="3"/>
      <c r="F197" s="4"/>
      <c r="G197" s="29"/>
      <c r="H197" s="33" t="str">
        <f t="shared" si="8"/>
        <v/>
      </c>
      <c r="I197" s="139"/>
      <c r="J197" s="140"/>
      <c r="K197" s="45"/>
      <c r="L197" s="40"/>
      <c r="M197" s="4"/>
      <c r="N197" s="15" t="str">
        <f t="shared" si="9"/>
        <v/>
      </c>
      <c r="O197" s="163" t="str">
        <f t="shared" si="10"/>
        <v/>
      </c>
      <c r="P197" s="3"/>
      <c r="Q197" s="16" t="str">
        <f t="shared" si="11"/>
        <v/>
      </c>
      <c r="R197" s="134"/>
      <c r="S197" s="134"/>
      <c r="T197" s="3"/>
    </row>
    <row r="198" spans="1:20" x14ac:dyDescent="0.4">
      <c r="A198" s="134"/>
      <c r="B198" s="135"/>
      <c r="C198" s="40"/>
      <c r="D198" s="13"/>
      <c r="E198" s="3"/>
      <c r="F198" s="4"/>
      <c r="G198" s="29"/>
      <c r="H198" s="33" t="str">
        <f t="shared" si="8"/>
        <v/>
      </c>
      <c r="I198" s="139"/>
      <c r="J198" s="140"/>
      <c r="K198" s="45"/>
      <c r="L198" s="40"/>
      <c r="M198" s="4"/>
      <c r="N198" s="15" t="str">
        <f t="shared" si="9"/>
        <v/>
      </c>
      <c r="O198" s="163" t="str">
        <f t="shared" si="10"/>
        <v/>
      </c>
      <c r="P198" s="3"/>
      <c r="Q198" s="16" t="str">
        <f t="shared" si="11"/>
        <v/>
      </c>
      <c r="R198" s="134"/>
      <c r="S198" s="134"/>
      <c r="T198" s="3"/>
    </row>
    <row r="199" spans="1:20" x14ac:dyDescent="0.4">
      <c r="A199" s="134"/>
      <c r="B199" s="135"/>
      <c r="C199" s="40"/>
      <c r="D199" s="13"/>
      <c r="E199" s="3"/>
      <c r="F199" s="4"/>
      <c r="G199" s="29"/>
      <c r="H199" s="33" t="str">
        <f t="shared" si="8"/>
        <v/>
      </c>
      <c r="I199" s="139"/>
      <c r="J199" s="140"/>
      <c r="K199" s="45"/>
      <c r="L199" s="40"/>
      <c r="M199" s="4"/>
      <c r="N199" s="15" t="str">
        <f t="shared" si="9"/>
        <v/>
      </c>
      <c r="O199" s="163" t="str">
        <f t="shared" si="10"/>
        <v/>
      </c>
      <c r="P199" s="3"/>
      <c r="Q199" s="16" t="str">
        <f t="shared" si="11"/>
        <v/>
      </c>
      <c r="R199" s="134"/>
      <c r="S199" s="134"/>
      <c r="T199" s="3"/>
    </row>
    <row r="200" spans="1:20" x14ac:dyDescent="0.4">
      <c r="A200" s="134"/>
      <c r="B200" s="135"/>
      <c r="C200" s="40"/>
      <c r="D200" s="13"/>
      <c r="E200" s="3"/>
      <c r="F200" s="4"/>
      <c r="G200" s="29"/>
      <c r="H200" s="33" t="str">
        <f t="shared" ref="H200:H263" si="12">IF(F200="","",F200*G200)</f>
        <v/>
      </c>
      <c r="I200" s="139"/>
      <c r="J200" s="140"/>
      <c r="K200" s="45"/>
      <c r="L200" s="40"/>
      <c r="M200" s="4"/>
      <c r="N200" s="15" t="str">
        <f t="shared" ref="N200:N263" si="13">IF(M200="","",(M200-F200)*G200)</f>
        <v/>
      </c>
      <c r="O200" s="163" t="str">
        <f t="shared" ref="O200:O263" si="14">IF(M200="","",ROUNDDOWN((M200-F200)/F200,4))</f>
        <v/>
      </c>
      <c r="P200" s="3"/>
      <c r="Q200" s="16" t="str">
        <f t="shared" ref="Q200:Q263" si="15">IF(ISERROR(N200-P200),"",N200-I200-P200)</f>
        <v/>
      </c>
      <c r="R200" s="134"/>
      <c r="S200" s="134"/>
      <c r="T200" s="3"/>
    </row>
    <row r="201" spans="1:20" x14ac:dyDescent="0.4">
      <c r="A201" s="134"/>
      <c r="B201" s="135"/>
      <c r="C201" s="40"/>
      <c r="D201" s="13"/>
      <c r="E201" s="3"/>
      <c r="F201" s="4"/>
      <c r="G201" s="29"/>
      <c r="H201" s="33" t="str">
        <f t="shared" si="12"/>
        <v/>
      </c>
      <c r="I201" s="139"/>
      <c r="J201" s="140"/>
      <c r="K201" s="45"/>
      <c r="L201" s="40"/>
      <c r="M201" s="4"/>
      <c r="N201" s="15" t="str">
        <f t="shared" si="13"/>
        <v/>
      </c>
      <c r="O201" s="163" t="str">
        <f t="shared" si="14"/>
        <v/>
      </c>
      <c r="P201" s="3"/>
      <c r="Q201" s="16" t="str">
        <f t="shared" si="15"/>
        <v/>
      </c>
      <c r="R201" s="134"/>
      <c r="S201" s="134"/>
      <c r="T201" s="3"/>
    </row>
    <row r="202" spans="1:20" x14ac:dyDescent="0.4">
      <c r="A202" s="134"/>
      <c r="B202" s="135"/>
      <c r="C202" s="40"/>
      <c r="D202" s="13"/>
      <c r="E202" s="3"/>
      <c r="F202" s="4"/>
      <c r="G202" s="29"/>
      <c r="H202" s="33" t="str">
        <f t="shared" si="12"/>
        <v/>
      </c>
      <c r="I202" s="139"/>
      <c r="J202" s="140"/>
      <c r="K202" s="45"/>
      <c r="L202" s="40"/>
      <c r="M202" s="4"/>
      <c r="N202" s="15" t="str">
        <f t="shared" si="13"/>
        <v/>
      </c>
      <c r="O202" s="163" t="str">
        <f t="shared" si="14"/>
        <v/>
      </c>
      <c r="P202" s="3"/>
      <c r="Q202" s="16" t="str">
        <f t="shared" si="15"/>
        <v/>
      </c>
      <c r="R202" s="134"/>
      <c r="S202" s="134"/>
      <c r="T202" s="3"/>
    </row>
    <row r="203" spans="1:20" x14ac:dyDescent="0.4">
      <c r="A203" s="134"/>
      <c r="B203" s="135"/>
      <c r="C203" s="40"/>
      <c r="D203" s="13"/>
      <c r="E203" s="3"/>
      <c r="F203" s="4"/>
      <c r="G203" s="29"/>
      <c r="H203" s="33" t="str">
        <f t="shared" si="12"/>
        <v/>
      </c>
      <c r="I203" s="139"/>
      <c r="J203" s="140"/>
      <c r="K203" s="45"/>
      <c r="L203" s="40"/>
      <c r="M203" s="4"/>
      <c r="N203" s="15" t="str">
        <f t="shared" si="13"/>
        <v/>
      </c>
      <c r="O203" s="163" t="str">
        <f t="shared" si="14"/>
        <v/>
      </c>
      <c r="P203" s="3"/>
      <c r="Q203" s="16" t="str">
        <f t="shared" si="15"/>
        <v/>
      </c>
      <c r="R203" s="134"/>
      <c r="S203" s="134"/>
      <c r="T203" s="3"/>
    </row>
    <row r="204" spans="1:20" x14ac:dyDescent="0.4">
      <c r="A204" s="134"/>
      <c r="B204" s="135"/>
      <c r="C204" s="40"/>
      <c r="D204" s="13"/>
      <c r="E204" s="3"/>
      <c r="F204" s="4"/>
      <c r="G204" s="29"/>
      <c r="H204" s="33" t="str">
        <f t="shared" si="12"/>
        <v/>
      </c>
      <c r="I204" s="139"/>
      <c r="J204" s="140"/>
      <c r="K204" s="45"/>
      <c r="L204" s="40"/>
      <c r="M204" s="4"/>
      <c r="N204" s="15" t="str">
        <f t="shared" si="13"/>
        <v/>
      </c>
      <c r="O204" s="163" t="str">
        <f t="shared" si="14"/>
        <v/>
      </c>
      <c r="P204" s="3"/>
      <c r="Q204" s="16" t="str">
        <f t="shared" si="15"/>
        <v/>
      </c>
      <c r="R204" s="134"/>
      <c r="S204" s="134"/>
      <c r="T204" s="3"/>
    </row>
    <row r="205" spans="1:20" x14ac:dyDescent="0.4">
      <c r="A205" s="134"/>
      <c r="B205" s="135"/>
      <c r="C205" s="40"/>
      <c r="D205" s="13"/>
      <c r="E205" s="3"/>
      <c r="F205" s="4"/>
      <c r="G205" s="29"/>
      <c r="H205" s="33" t="str">
        <f t="shared" si="12"/>
        <v/>
      </c>
      <c r="I205" s="139"/>
      <c r="J205" s="140"/>
      <c r="K205" s="45"/>
      <c r="L205" s="40"/>
      <c r="M205" s="4"/>
      <c r="N205" s="15" t="str">
        <f t="shared" si="13"/>
        <v/>
      </c>
      <c r="O205" s="163" t="str">
        <f t="shared" si="14"/>
        <v/>
      </c>
      <c r="P205" s="3"/>
      <c r="Q205" s="16" t="str">
        <f t="shared" si="15"/>
        <v/>
      </c>
      <c r="R205" s="134"/>
      <c r="S205" s="134"/>
      <c r="T205" s="3"/>
    </row>
    <row r="206" spans="1:20" x14ac:dyDescent="0.4">
      <c r="A206" s="134"/>
      <c r="B206" s="135"/>
      <c r="C206" s="40"/>
      <c r="D206" s="13"/>
      <c r="E206" s="3"/>
      <c r="F206" s="4"/>
      <c r="G206" s="29"/>
      <c r="H206" s="33" t="str">
        <f t="shared" si="12"/>
        <v/>
      </c>
      <c r="I206" s="139"/>
      <c r="J206" s="140"/>
      <c r="K206" s="45"/>
      <c r="L206" s="40"/>
      <c r="M206" s="4"/>
      <c r="N206" s="15" t="str">
        <f t="shared" si="13"/>
        <v/>
      </c>
      <c r="O206" s="163" t="str">
        <f t="shared" si="14"/>
        <v/>
      </c>
      <c r="P206" s="3"/>
      <c r="Q206" s="16" t="str">
        <f t="shared" si="15"/>
        <v/>
      </c>
      <c r="R206" s="134"/>
      <c r="S206" s="134"/>
      <c r="T206" s="3"/>
    </row>
    <row r="207" spans="1:20" x14ac:dyDescent="0.4">
      <c r="A207" s="134"/>
      <c r="B207" s="135"/>
      <c r="C207" s="40"/>
      <c r="D207" s="13"/>
      <c r="E207" s="3"/>
      <c r="F207" s="4"/>
      <c r="G207" s="29"/>
      <c r="H207" s="33" t="str">
        <f t="shared" si="12"/>
        <v/>
      </c>
      <c r="I207" s="139"/>
      <c r="J207" s="140"/>
      <c r="K207" s="45"/>
      <c r="L207" s="40"/>
      <c r="M207" s="4"/>
      <c r="N207" s="15" t="str">
        <f t="shared" si="13"/>
        <v/>
      </c>
      <c r="O207" s="163" t="str">
        <f t="shared" si="14"/>
        <v/>
      </c>
      <c r="P207" s="3"/>
      <c r="Q207" s="16" t="str">
        <f t="shared" si="15"/>
        <v/>
      </c>
      <c r="R207" s="134"/>
      <c r="S207" s="134"/>
      <c r="T207" s="3"/>
    </row>
    <row r="208" spans="1:20" x14ac:dyDescent="0.4">
      <c r="A208" s="134"/>
      <c r="B208" s="135"/>
      <c r="C208" s="40"/>
      <c r="D208" s="13"/>
      <c r="E208" s="3"/>
      <c r="F208" s="4"/>
      <c r="G208" s="29"/>
      <c r="H208" s="33" t="str">
        <f t="shared" si="12"/>
        <v/>
      </c>
      <c r="I208" s="139"/>
      <c r="J208" s="140"/>
      <c r="K208" s="45"/>
      <c r="L208" s="40"/>
      <c r="M208" s="4"/>
      <c r="N208" s="15" t="str">
        <f t="shared" si="13"/>
        <v/>
      </c>
      <c r="O208" s="163" t="str">
        <f t="shared" si="14"/>
        <v/>
      </c>
      <c r="P208" s="3"/>
      <c r="Q208" s="16" t="str">
        <f t="shared" si="15"/>
        <v/>
      </c>
      <c r="R208" s="134"/>
      <c r="S208" s="134"/>
      <c r="T208" s="3"/>
    </row>
    <row r="209" spans="1:20" x14ac:dyDescent="0.4">
      <c r="A209" s="134"/>
      <c r="B209" s="135"/>
      <c r="C209" s="40"/>
      <c r="D209" s="13"/>
      <c r="E209" s="3"/>
      <c r="F209" s="4"/>
      <c r="G209" s="29"/>
      <c r="H209" s="33" t="str">
        <f t="shared" si="12"/>
        <v/>
      </c>
      <c r="I209" s="139"/>
      <c r="J209" s="140"/>
      <c r="K209" s="45"/>
      <c r="L209" s="40"/>
      <c r="M209" s="4"/>
      <c r="N209" s="15" t="str">
        <f t="shared" si="13"/>
        <v/>
      </c>
      <c r="O209" s="163" t="str">
        <f t="shared" si="14"/>
        <v/>
      </c>
      <c r="P209" s="3"/>
      <c r="Q209" s="16" t="str">
        <f t="shared" si="15"/>
        <v/>
      </c>
      <c r="R209" s="134"/>
      <c r="S209" s="134"/>
      <c r="T209" s="3"/>
    </row>
    <row r="210" spans="1:20" x14ac:dyDescent="0.4">
      <c r="A210" s="134"/>
      <c r="B210" s="135"/>
      <c r="C210" s="40"/>
      <c r="D210" s="13"/>
      <c r="E210" s="3"/>
      <c r="F210" s="4"/>
      <c r="G210" s="29"/>
      <c r="H210" s="33" t="str">
        <f t="shared" si="12"/>
        <v/>
      </c>
      <c r="I210" s="139"/>
      <c r="J210" s="140"/>
      <c r="K210" s="45"/>
      <c r="L210" s="40"/>
      <c r="M210" s="4"/>
      <c r="N210" s="15" t="str">
        <f t="shared" si="13"/>
        <v/>
      </c>
      <c r="O210" s="163" t="str">
        <f t="shared" si="14"/>
        <v/>
      </c>
      <c r="P210" s="3"/>
      <c r="Q210" s="16" t="str">
        <f t="shared" si="15"/>
        <v/>
      </c>
      <c r="R210" s="134"/>
      <c r="S210" s="134"/>
      <c r="T210" s="3"/>
    </row>
    <row r="211" spans="1:20" x14ac:dyDescent="0.4">
      <c r="A211" s="134"/>
      <c r="B211" s="135"/>
      <c r="C211" s="40"/>
      <c r="D211" s="13"/>
      <c r="E211" s="3"/>
      <c r="F211" s="4"/>
      <c r="G211" s="29"/>
      <c r="H211" s="33" t="str">
        <f t="shared" si="12"/>
        <v/>
      </c>
      <c r="I211" s="139"/>
      <c r="J211" s="140"/>
      <c r="K211" s="45"/>
      <c r="L211" s="40"/>
      <c r="M211" s="4"/>
      <c r="N211" s="15" t="str">
        <f t="shared" si="13"/>
        <v/>
      </c>
      <c r="O211" s="163" t="str">
        <f t="shared" si="14"/>
        <v/>
      </c>
      <c r="P211" s="3"/>
      <c r="Q211" s="16" t="str">
        <f t="shared" si="15"/>
        <v/>
      </c>
      <c r="R211" s="134"/>
      <c r="S211" s="134"/>
      <c r="T211" s="3"/>
    </row>
    <row r="212" spans="1:20" x14ac:dyDescent="0.4">
      <c r="A212" s="134"/>
      <c r="B212" s="135"/>
      <c r="C212" s="40"/>
      <c r="D212" s="13"/>
      <c r="E212" s="3"/>
      <c r="F212" s="4"/>
      <c r="G212" s="29"/>
      <c r="H212" s="33" t="str">
        <f t="shared" si="12"/>
        <v/>
      </c>
      <c r="I212" s="139"/>
      <c r="J212" s="140"/>
      <c r="K212" s="45"/>
      <c r="L212" s="40"/>
      <c r="M212" s="4"/>
      <c r="N212" s="15" t="str">
        <f t="shared" si="13"/>
        <v/>
      </c>
      <c r="O212" s="163" t="str">
        <f t="shared" si="14"/>
        <v/>
      </c>
      <c r="P212" s="3"/>
      <c r="Q212" s="16" t="str">
        <f t="shared" si="15"/>
        <v/>
      </c>
      <c r="R212" s="134"/>
      <c r="S212" s="134"/>
      <c r="T212" s="3"/>
    </row>
    <row r="213" spans="1:20" x14ac:dyDescent="0.4">
      <c r="A213" s="134"/>
      <c r="B213" s="135"/>
      <c r="C213" s="40"/>
      <c r="D213" s="13"/>
      <c r="E213" s="3"/>
      <c r="F213" s="4"/>
      <c r="G213" s="29"/>
      <c r="H213" s="33" t="str">
        <f t="shared" si="12"/>
        <v/>
      </c>
      <c r="I213" s="139"/>
      <c r="J213" s="140"/>
      <c r="K213" s="45"/>
      <c r="L213" s="40"/>
      <c r="M213" s="4"/>
      <c r="N213" s="15" t="str">
        <f t="shared" si="13"/>
        <v/>
      </c>
      <c r="O213" s="163" t="str">
        <f t="shared" si="14"/>
        <v/>
      </c>
      <c r="P213" s="3"/>
      <c r="Q213" s="16" t="str">
        <f t="shared" si="15"/>
        <v/>
      </c>
      <c r="R213" s="134"/>
      <c r="S213" s="134"/>
      <c r="T213" s="3"/>
    </row>
    <row r="214" spans="1:20" x14ac:dyDescent="0.4">
      <c r="A214" s="134"/>
      <c r="B214" s="135"/>
      <c r="C214" s="40"/>
      <c r="D214" s="13"/>
      <c r="E214" s="3"/>
      <c r="F214" s="4"/>
      <c r="G214" s="29"/>
      <c r="H214" s="33" t="str">
        <f t="shared" si="12"/>
        <v/>
      </c>
      <c r="I214" s="139"/>
      <c r="J214" s="140"/>
      <c r="K214" s="45"/>
      <c r="L214" s="40"/>
      <c r="M214" s="4"/>
      <c r="N214" s="15" t="str">
        <f t="shared" si="13"/>
        <v/>
      </c>
      <c r="O214" s="163" t="str">
        <f t="shared" si="14"/>
        <v/>
      </c>
      <c r="P214" s="3"/>
      <c r="Q214" s="16" t="str">
        <f t="shared" si="15"/>
        <v/>
      </c>
      <c r="R214" s="134"/>
      <c r="S214" s="134"/>
      <c r="T214" s="3"/>
    </row>
    <row r="215" spans="1:20" x14ac:dyDescent="0.4">
      <c r="A215" s="134"/>
      <c r="B215" s="135"/>
      <c r="C215" s="40"/>
      <c r="D215" s="13"/>
      <c r="E215" s="3"/>
      <c r="F215" s="4"/>
      <c r="G215" s="29"/>
      <c r="H215" s="33" t="str">
        <f t="shared" si="12"/>
        <v/>
      </c>
      <c r="I215" s="139"/>
      <c r="J215" s="140"/>
      <c r="K215" s="45"/>
      <c r="L215" s="40"/>
      <c r="M215" s="4"/>
      <c r="N215" s="15" t="str">
        <f t="shared" si="13"/>
        <v/>
      </c>
      <c r="O215" s="163" t="str">
        <f t="shared" si="14"/>
        <v/>
      </c>
      <c r="P215" s="3"/>
      <c r="Q215" s="16" t="str">
        <f t="shared" si="15"/>
        <v/>
      </c>
      <c r="R215" s="134"/>
      <c r="S215" s="134"/>
      <c r="T215" s="3"/>
    </row>
    <row r="216" spans="1:20" x14ac:dyDescent="0.4">
      <c r="A216" s="134"/>
      <c r="B216" s="135"/>
      <c r="C216" s="40"/>
      <c r="D216" s="13"/>
      <c r="E216" s="3"/>
      <c r="F216" s="4"/>
      <c r="G216" s="29"/>
      <c r="H216" s="33" t="str">
        <f t="shared" si="12"/>
        <v/>
      </c>
      <c r="I216" s="139"/>
      <c r="J216" s="140"/>
      <c r="K216" s="45"/>
      <c r="L216" s="40"/>
      <c r="M216" s="4"/>
      <c r="N216" s="15" t="str">
        <f t="shared" si="13"/>
        <v/>
      </c>
      <c r="O216" s="163" t="str">
        <f t="shared" si="14"/>
        <v/>
      </c>
      <c r="P216" s="3"/>
      <c r="Q216" s="16" t="str">
        <f t="shared" si="15"/>
        <v/>
      </c>
      <c r="R216" s="134"/>
      <c r="S216" s="134"/>
      <c r="T216" s="3"/>
    </row>
    <row r="217" spans="1:20" x14ac:dyDescent="0.4">
      <c r="A217" s="134"/>
      <c r="B217" s="135"/>
      <c r="C217" s="40"/>
      <c r="D217" s="13"/>
      <c r="E217" s="3"/>
      <c r="F217" s="4"/>
      <c r="G217" s="29"/>
      <c r="H217" s="33" t="str">
        <f t="shared" si="12"/>
        <v/>
      </c>
      <c r="I217" s="139"/>
      <c r="J217" s="140"/>
      <c r="K217" s="45"/>
      <c r="L217" s="40"/>
      <c r="M217" s="4"/>
      <c r="N217" s="15" t="str">
        <f t="shared" si="13"/>
        <v/>
      </c>
      <c r="O217" s="163" t="str">
        <f t="shared" si="14"/>
        <v/>
      </c>
      <c r="P217" s="3"/>
      <c r="Q217" s="16" t="str">
        <f t="shared" si="15"/>
        <v/>
      </c>
      <c r="R217" s="134"/>
      <c r="S217" s="134"/>
      <c r="T217" s="3"/>
    </row>
    <row r="218" spans="1:20" x14ac:dyDescent="0.4">
      <c r="A218" s="134"/>
      <c r="B218" s="135"/>
      <c r="C218" s="40"/>
      <c r="D218" s="13"/>
      <c r="E218" s="3"/>
      <c r="F218" s="4"/>
      <c r="G218" s="29"/>
      <c r="H218" s="33" t="str">
        <f t="shared" si="12"/>
        <v/>
      </c>
      <c r="I218" s="139"/>
      <c r="J218" s="140"/>
      <c r="K218" s="45"/>
      <c r="L218" s="40"/>
      <c r="M218" s="4"/>
      <c r="N218" s="15" t="str">
        <f t="shared" si="13"/>
        <v/>
      </c>
      <c r="O218" s="163" t="str">
        <f t="shared" si="14"/>
        <v/>
      </c>
      <c r="P218" s="3"/>
      <c r="Q218" s="16" t="str">
        <f t="shared" si="15"/>
        <v/>
      </c>
      <c r="R218" s="134"/>
      <c r="S218" s="134"/>
      <c r="T218" s="3"/>
    </row>
    <row r="219" spans="1:20" x14ac:dyDescent="0.4">
      <c r="A219" s="134"/>
      <c r="B219" s="135"/>
      <c r="C219" s="40"/>
      <c r="D219" s="13"/>
      <c r="E219" s="3"/>
      <c r="F219" s="4"/>
      <c r="G219" s="29"/>
      <c r="H219" s="33" t="str">
        <f t="shared" si="12"/>
        <v/>
      </c>
      <c r="I219" s="139"/>
      <c r="J219" s="140"/>
      <c r="K219" s="45"/>
      <c r="L219" s="40"/>
      <c r="M219" s="4"/>
      <c r="N219" s="15" t="str">
        <f t="shared" si="13"/>
        <v/>
      </c>
      <c r="O219" s="163" t="str">
        <f t="shared" si="14"/>
        <v/>
      </c>
      <c r="P219" s="3"/>
      <c r="Q219" s="16" t="str">
        <f t="shared" si="15"/>
        <v/>
      </c>
      <c r="R219" s="134"/>
      <c r="S219" s="134"/>
      <c r="T219" s="3"/>
    </row>
    <row r="220" spans="1:20" x14ac:dyDescent="0.4">
      <c r="A220" s="134"/>
      <c r="B220" s="135"/>
      <c r="C220" s="40"/>
      <c r="D220" s="13"/>
      <c r="E220" s="3"/>
      <c r="F220" s="4"/>
      <c r="G220" s="29"/>
      <c r="H220" s="33" t="str">
        <f t="shared" si="12"/>
        <v/>
      </c>
      <c r="I220" s="139"/>
      <c r="J220" s="140"/>
      <c r="K220" s="45"/>
      <c r="L220" s="40"/>
      <c r="M220" s="4"/>
      <c r="N220" s="15" t="str">
        <f t="shared" si="13"/>
        <v/>
      </c>
      <c r="O220" s="163" t="str">
        <f t="shared" si="14"/>
        <v/>
      </c>
      <c r="P220" s="3"/>
      <c r="Q220" s="16" t="str">
        <f t="shared" si="15"/>
        <v/>
      </c>
      <c r="R220" s="134"/>
      <c r="S220" s="134"/>
      <c r="T220" s="3"/>
    </row>
    <row r="221" spans="1:20" x14ac:dyDescent="0.4">
      <c r="A221" s="134"/>
      <c r="B221" s="135"/>
      <c r="C221" s="40"/>
      <c r="D221" s="13"/>
      <c r="E221" s="3"/>
      <c r="F221" s="4"/>
      <c r="G221" s="29"/>
      <c r="H221" s="33" t="str">
        <f t="shared" si="12"/>
        <v/>
      </c>
      <c r="I221" s="139"/>
      <c r="J221" s="140"/>
      <c r="K221" s="45"/>
      <c r="L221" s="40"/>
      <c r="M221" s="4"/>
      <c r="N221" s="15" t="str">
        <f t="shared" si="13"/>
        <v/>
      </c>
      <c r="O221" s="163" t="str">
        <f t="shared" si="14"/>
        <v/>
      </c>
      <c r="P221" s="3"/>
      <c r="Q221" s="16" t="str">
        <f t="shared" si="15"/>
        <v/>
      </c>
      <c r="R221" s="134"/>
      <c r="S221" s="134"/>
      <c r="T221" s="3"/>
    </row>
    <row r="222" spans="1:20" x14ac:dyDescent="0.4">
      <c r="A222" s="134"/>
      <c r="B222" s="135"/>
      <c r="C222" s="40"/>
      <c r="D222" s="13"/>
      <c r="E222" s="3"/>
      <c r="F222" s="4"/>
      <c r="G222" s="29"/>
      <c r="H222" s="33" t="str">
        <f t="shared" si="12"/>
        <v/>
      </c>
      <c r="I222" s="139"/>
      <c r="J222" s="140"/>
      <c r="K222" s="45"/>
      <c r="L222" s="40"/>
      <c r="M222" s="4"/>
      <c r="N222" s="15" t="str">
        <f t="shared" si="13"/>
        <v/>
      </c>
      <c r="O222" s="163" t="str">
        <f t="shared" si="14"/>
        <v/>
      </c>
      <c r="P222" s="3"/>
      <c r="Q222" s="16" t="str">
        <f t="shared" si="15"/>
        <v/>
      </c>
      <c r="R222" s="134"/>
      <c r="S222" s="134"/>
      <c r="T222" s="3"/>
    </row>
    <row r="223" spans="1:20" x14ac:dyDescent="0.4">
      <c r="A223" s="134"/>
      <c r="B223" s="135"/>
      <c r="C223" s="40"/>
      <c r="D223" s="13"/>
      <c r="E223" s="3"/>
      <c r="F223" s="4"/>
      <c r="G223" s="29"/>
      <c r="H223" s="33" t="str">
        <f t="shared" si="12"/>
        <v/>
      </c>
      <c r="I223" s="139"/>
      <c r="J223" s="140"/>
      <c r="K223" s="45"/>
      <c r="L223" s="40"/>
      <c r="M223" s="4"/>
      <c r="N223" s="15" t="str">
        <f t="shared" si="13"/>
        <v/>
      </c>
      <c r="O223" s="163" t="str">
        <f t="shared" si="14"/>
        <v/>
      </c>
      <c r="P223" s="3"/>
      <c r="Q223" s="16" t="str">
        <f t="shared" si="15"/>
        <v/>
      </c>
      <c r="R223" s="134"/>
      <c r="S223" s="134"/>
      <c r="T223" s="3"/>
    </row>
    <row r="224" spans="1:20" x14ac:dyDescent="0.4">
      <c r="A224" s="134"/>
      <c r="B224" s="135"/>
      <c r="C224" s="40"/>
      <c r="D224" s="13"/>
      <c r="E224" s="3"/>
      <c r="F224" s="4"/>
      <c r="G224" s="29"/>
      <c r="H224" s="33" t="str">
        <f t="shared" si="12"/>
        <v/>
      </c>
      <c r="I224" s="139"/>
      <c r="J224" s="140"/>
      <c r="K224" s="45"/>
      <c r="L224" s="40"/>
      <c r="M224" s="4"/>
      <c r="N224" s="15" t="str">
        <f t="shared" si="13"/>
        <v/>
      </c>
      <c r="O224" s="163" t="str">
        <f t="shared" si="14"/>
        <v/>
      </c>
      <c r="P224" s="3"/>
      <c r="Q224" s="16" t="str">
        <f t="shared" si="15"/>
        <v/>
      </c>
      <c r="R224" s="134"/>
      <c r="S224" s="134"/>
      <c r="T224" s="3"/>
    </row>
    <row r="225" spans="1:20" x14ac:dyDescent="0.4">
      <c r="A225" s="134"/>
      <c r="B225" s="135"/>
      <c r="C225" s="40"/>
      <c r="D225" s="13"/>
      <c r="E225" s="3"/>
      <c r="F225" s="4"/>
      <c r="G225" s="29"/>
      <c r="H225" s="33" t="str">
        <f t="shared" si="12"/>
        <v/>
      </c>
      <c r="I225" s="139"/>
      <c r="J225" s="140"/>
      <c r="K225" s="45"/>
      <c r="L225" s="40"/>
      <c r="M225" s="4"/>
      <c r="N225" s="15" t="str">
        <f t="shared" si="13"/>
        <v/>
      </c>
      <c r="O225" s="163" t="str">
        <f t="shared" si="14"/>
        <v/>
      </c>
      <c r="P225" s="3"/>
      <c r="Q225" s="16" t="str">
        <f t="shared" si="15"/>
        <v/>
      </c>
      <c r="R225" s="134"/>
      <c r="S225" s="134"/>
      <c r="T225" s="3"/>
    </row>
    <row r="226" spans="1:20" x14ac:dyDescent="0.4">
      <c r="A226" s="134"/>
      <c r="B226" s="135"/>
      <c r="C226" s="40"/>
      <c r="D226" s="13"/>
      <c r="E226" s="3"/>
      <c r="F226" s="4"/>
      <c r="G226" s="29"/>
      <c r="H226" s="33" t="str">
        <f t="shared" si="12"/>
        <v/>
      </c>
      <c r="I226" s="139"/>
      <c r="J226" s="140"/>
      <c r="K226" s="45"/>
      <c r="L226" s="40"/>
      <c r="M226" s="4"/>
      <c r="N226" s="15" t="str">
        <f t="shared" si="13"/>
        <v/>
      </c>
      <c r="O226" s="163" t="str">
        <f t="shared" si="14"/>
        <v/>
      </c>
      <c r="P226" s="3"/>
      <c r="Q226" s="16" t="str">
        <f t="shared" si="15"/>
        <v/>
      </c>
      <c r="R226" s="134"/>
      <c r="S226" s="134"/>
      <c r="T226" s="3"/>
    </row>
    <row r="227" spans="1:20" x14ac:dyDescent="0.4">
      <c r="A227" s="134"/>
      <c r="B227" s="135"/>
      <c r="C227" s="40"/>
      <c r="D227" s="13"/>
      <c r="E227" s="3"/>
      <c r="F227" s="4"/>
      <c r="G227" s="29"/>
      <c r="H227" s="33" t="str">
        <f t="shared" si="12"/>
        <v/>
      </c>
      <c r="I227" s="139"/>
      <c r="J227" s="140"/>
      <c r="K227" s="45"/>
      <c r="L227" s="40"/>
      <c r="M227" s="4"/>
      <c r="N227" s="15" t="str">
        <f t="shared" si="13"/>
        <v/>
      </c>
      <c r="O227" s="163" t="str">
        <f t="shared" si="14"/>
        <v/>
      </c>
      <c r="P227" s="3"/>
      <c r="Q227" s="16" t="str">
        <f t="shared" si="15"/>
        <v/>
      </c>
      <c r="R227" s="134"/>
      <c r="S227" s="134"/>
      <c r="T227" s="3"/>
    </row>
    <row r="228" spans="1:20" x14ac:dyDescent="0.4">
      <c r="A228" s="134"/>
      <c r="B228" s="135"/>
      <c r="C228" s="40"/>
      <c r="D228" s="13"/>
      <c r="E228" s="3"/>
      <c r="F228" s="4"/>
      <c r="G228" s="29"/>
      <c r="H228" s="33" t="str">
        <f t="shared" si="12"/>
        <v/>
      </c>
      <c r="I228" s="139"/>
      <c r="J228" s="140"/>
      <c r="K228" s="45"/>
      <c r="L228" s="40"/>
      <c r="M228" s="4"/>
      <c r="N228" s="15" t="str">
        <f t="shared" si="13"/>
        <v/>
      </c>
      <c r="O228" s="163" t="str">
        <f t="shared" si="14"/>
        <v/>
      </c>
      <c r="P228" s="3"/>
      <c r="Q228" s="16" t="str">
        <f t="shared" si="15"/>
        <v/>
      </c>
      <c r="R228" s="134"/>
      <c r="S228" s="134"/>
      <c r="T228" s="3"/>
    </row>
    <row r="229" spans="1:20" x14ac:dyDescent="0.4">
      <c r="A229" s="134"/>
      <c r="B229" s="135"/>
      <c r="C229" s="40"/>
      <c r="D229" s="13"/>
      <c r="E229" s="3"/>
      <c r="F229" s="4"/>
      <c r="G229" s="29"/>
      <c r="H229" s="33" t="str">
        <f t="shared" si="12"/>
        <v/>
      </c>
      <c r="I229" s="139"/>
      <c r="J229" s="140"/>
      <c r="K229" s="45"/>
      <c r="L229" s="40"/>
      <c r="M229" s="4"/>
      <c r="N229" s="15" t="str">
        <f t="shared" si="13"/>
        <v/>
      </c>
      <c r="O229" s="163" t="str">
        <f t="shared" si="14"/>
        <v/>
      </c>
      <c r="P229" s="3"/>
      <c r="Q229" s="16" t="str">
        <f t="shared" si="15"/>
        <v/>
      </c>
      <c r="R229" s="134"/>
      <c r="S229" s="134"/>
      <c r="T229" s="3"/>
    </row>
    <row r="230" spans="1:20" x14ac:dyDescent="0.4">
      <c r="A230" s="134"/>
      <c r="B230" s="135"/>
      <c r="C230" s="40"/>
      <c r="D230" s="13"/>
      <c r="E230" s="3"/>
      <c r="F230" s="4"/>
      <c r="G230" s="29"/>
      <c r="H230" s="33" t="str">
        <f t="shared" si="12"/>
        <v/>
      </c>
      <c r="I230" s="139"/>
      <c r="J230" s="140"/>
      <c r="K230" s="45"/>
      <c r="L230" s="40"/>
      <c r="M230" s="4"/>
      <c r="N230" s="15" t="str">
        <f t="shared" si="13"/>
        <v/>
      </c>
      <c r="O230" s="163" t="str">
        <f t="shared" si="14"/>
        <v/>
      </c>
      <c r="P230" s="3"/>
      <c r="Q230" s="16" t="str">
        <f t="shared" si="15"/>
        <v/>
      </c>
      <c r="R230" s="134"/>
      <c r="S230" s="134"/>
      <c r="T230" s="3"/>
    </row>
    <row r="231" spans="1:20" x14ac:dyDescent="0.4">
      <c r="A231" s="134"/>
      <c r="B231" s="135"/>
      <c r="C231" s="40"/>
      <c r="D231" s="13"/>
      <c r="E231" s="3"/>
      <c r="F231" s="4"/>
      <c r="G231" s="29"/>
      <c r="H231" s="33" t="str">
        <f t="shared" si="12"/>
        <v/>
      </c>
      <c r="I231" s="139"/>
      <c r="J231" s="140"/>
      <c r="K231" s="45"/>
      <c r="L231" s="40"/>
      <c r="M231" s="4"/>
      <c r="N231" s="15" t="str">
        <f t="shared" si="13"/>
        <v/>
      </c>
      <c r="O231" s="163" t="str">
        <f t="shared" si="14"/>
        <v/>
      </c>
      <c r="P231" s="3"/>
      <c r="Q231" s="16" t="str">
        <f t="shared" si="15"/>
        <v/>
      </c>
      <c r="R231" s="134"/>
      <c r="S231" s="134"/>
      <c r="T231" s="3"/>
    </row>
    <row r="232" spans="1:20" x14ac:dyDescent="0.4">
      <c r="A232" s="134"/>
      <c r="B232" s="135"/>
      <c r="C232" s="40"/>
      <c r="D232" s="13"/>
      <c r="E232" s="3"/>
      <c r="F232" s="4"/>
      <c r="G232" s="29"/>
      <c r="H232" s="33" t="str">
        <f t="shared" si="12"/>
        <v/>
      </c>
      <c r="I232" s="139"/>
      <c r="J232" s="140"/>
      <c r="K232" s="45"/>
      <c r="L232" s="40"/>
      <c r="M232" s="4"/>
      <c r="N232" s="15" t="str">
        <f t="shared" si="13"/>
        <v/>
      </c>
      <c r="O232" s="163" t="str">
        <f t="shared" si="14"/>
        <v/>
      </c>
      <c r="P232" s="3"/>
      <c r="Q232" s="16" t="str">
        <f t="shared" si="15"/>
        <v/>
      </c>
      <c r="R232" s="134"/>
      <c r="S232" s="134"/>
      <c r="T232" s="3"/>
    </row>
    <row r="233" spans="1:20" x14ac:dyDescent="0.4">
      <c r="A233" s="134"/>
      <c r="B233" s="135"/>
      <c r="C233" s="40"/>
      <c r="D233" s="13"/>
      <c r="E233" s="3"/>
      <c r="F233" s="4"/>
      <c r="G233" s="29"/>
      <c r="H233" s="33" t="str">
        <f t="shared" si="12"/>
        <v/>
      </c>
      <c r="I233" s="139"/>
      <c r="J233" s="140"/>
      <c r="K233" s="45"/>
      <c r="L233" s="40"/>
      <c r="M233" s="4"/>
      <c r="N233" s="15" t="str">
        <f t="shared" si="13"/>
        <v/>
      </c>
      <c r="O233" s="163" t="str">
        <f t="shared" si="14"/>
        <v/>
      </c>
      <c r="P233" s="3"/>
      <c r="Q233" s="16" t="str">
        <f t="shared" si="15"/>
        <v/>
      </c>
      <c r="R233" s="134"/>
      <c r="S233" s="134"/>
      <c r="T233" s="3"/>
    </row>
    <row r="234" spans="1:20" x14ac:dyDescent="0.4">
      <c r="A234" s="134"/>
      <c r="B234" s="135"/>
      <c r="C234" s="40"/>
      <c r="D234" s="13"/>
      <c r="E234" s="3"/>
      <c r="F234" s="4"/>
      <c r="G234" s="29"/>
      <c r="H234" s="33" t="str">
        <f t="shared" si="12"/>
        <v/>
      </c>
      <c r="I234" s="139"/>
      <c r="J234" s="140"/>
      <c r="K234" s="45"/>
      <c r="L234" s="40"/>
      <c r="M234" s="4"/>
      <c r="N234" s="15" t="str">
        <f t="shared" si="13"/>
        <v/>
      </c>
      <c r="O234" s="163" t="str">
        <f t="shared" si="14"/>
        <v/>
      </c>
      <c r="P234" s="3"/>
      <c r="Q234" s="16" t="str">
        <f t="shared" si="15"/>
        <v/>
      </c>
      <c r="R234" s="134"/>
      <c r="S234" s="134"/>
      <c r="T234" s="3"/>
    </row>
    <row r="235" spans="1:20" x14ac:dyDescent="0.4">
      <c r="A235" s="134"/>
      <c r="B235" s="135"/>
      <c r="C235" s="40"/>
      <c r="D235" s="13"/>
      <c r="E235" s="3"/>
      <c r="F235" s="4"/>
      <c r="G235" s="29"/>
      <c r="H235" s="33" t="str">
        <f t="shared" si="12"/>
        <v/>
      </c>
      <c r="I235" s="139"/>
      <c r="J235" s="140"/>
      <c r="K235" s="45"/>
      <c r="L235" s="40"/>
      <c r="M235" s="4"/>
      <c r="N235" s="15" t="str">
        <f t="shared" si="13"/>
        <v/>
      </c>
      <c r="O235" s="163" t="str">
        <f t="shared" si="14"/>
        <v/>
      </c>
      <c r="P235" s="3"/>
      <c r="Q235" s="16" t="str">
        <f t="shared" si="15"/>
        <v/>
      </c>
      <c r="R235" s="134"/>
      <c r="S235" s="134"/>
      <c r="T235" s="3"/>
    </row>
    <row r="236" spans="1:20" x14ac:dyDescent="0.4">
      <c r="A236" s="134"/>
      <c r="B236" s="135"/>
      <c r="C236" s="40"/>
      <c r="D236" s="13"/>
      <c r="E236" s="3"/>
      <c r="F236" s="4"/>
      <c r="G236" s="29"/>
      <c r="H236" s="33" t="str">
        <f t="shared" si="12"/>
        <v/>
      </c>
      <c r="I236" s="139"/>
      <c r="J236" s="140"/>
      <c r="K236" s="45"/>
      <c r="L236" s="40"/>
      <c r="M236" s="4"/>
      <c r="N236" s="15" t="str">
        <f t="shared" si="13"/>
        <v/>
      </c>
      <c r="O236" s="163" t="str">
        <f t="shared" si="14"/>
        <v/>
      </c>
      <c r="P236" s="3"/>
      <c r="Q236" s="16" t="str">
        <f t="shared" si="15"/>
        <v/>
      </c>
      <c r="R236" s="134"/>
      <c r="S236" s="134"/>
      <c r="T236" s="3"/>
    </row>
    <row r="237" spans="1:20" x14ac:dyDescent="0.4">
      <c r="A237" s="134"/>
      <c r="B237" s="135"/>
      <c r="C237" s="40"/>
      <c r="D237" s="13"/>
      <c r="E237" s="3"/>
      <c r="F237" s="4"/>
      <c r="G237" s="29"/>
      <c r="H237" s="33" t="str">
        <f t="shared" si="12"/>
        <v/>
      </c>
      <c r="I237" s="139"/>
      <c r="J237" s="140"/>
      <c r="K237" s="45"/>
      <c r="L237" s="40"/>
      <c r="M237" s="4"/>
      <c r="N237" s="15" t="str">
        <f t="shared" si="13"/>
        <v/>
      </c>
      <c r="O237" s="163" t="str">
        <f t="shared" si="14"/>
        <v/>
      </c>
      <c r="P237" s="3"/>
      <c r="Q237" s="16" t="str">
        <f t="shared" si="15"/>
        <v/>
      </c>
      <c r="R237" s="134"/>
      <c r="S237" s="134"/>
      <c r="T237" s="3"/>
    </row>
    <row r="238" spans="1:20" x14ac:dyDescent="0.4">
      <c r="A238" s="134"/>
      <c r="B238" s="135"/>
      <c r="C238" s="40"/>
      <c r="D238" s="13"/>
      <c r="E238" s="3"/>
      <c r="F238" s="4"/>
      <c r="G238" s="29"/>
      <c r="H238" s="33" t="str">
        <f t="shared" si="12"/>
        <v/>
      </c>
      <c r="I238" s="139"/>
      <c r="J238" s="140"/>
      <c r="K238" s="45"/>
      <c r="L238" s="40"/>
      <c r="M238" s="4"/>
      <c r="N238" s="15" t="str">
        <f t="shared" si="13"/>
        <v/>
      </c>
      <c r="O238" s="163" t="str">
        <f t="shared" si="14"/>
        <v/>
      </c>
      <c r="P238" s="3"/>
      <c r="Q238" s="16" t="str">
        <f t="shared" si="15"/>
        <v/>
      </c>
      <c r="R238" s="134"/>
      <c r="S238" s="134"/>
      <c r="T238" s="3"/>
    </row>
    <row r="239" spans="1:20" x14ac:dyDescent="0.4">
      <c r="A239" s="134"/>
      <c r="B239" s="135"/>
      <c r="C239" s="40"/>
      <c r="D239" s="13"/>
      <c r="E239" s="3"/>
      <c r="F239" s="4"/>
      <c r="G239" s="29"/>
      <c r="H239" s="33" t="str">
        <f t="shared" si="12"/>
        <v/>
      </c>
      <c r="I239" s="139"/>
      <c r="J239" s="140"/>
      <c r="K239" s="45"/>
      <c r="L239" s="40"/>
      <c r="M239" s="4"/>
      <c r="N239" s="15" t="str">
        <f t="shared" si="13"/>
        <v/>
      </c>
      <c r="O239" s="163" t="str">
        <f t="shared" si="14"/>
        <v/>
      </c>
      <c r="P239" s="3"/>
      <c r="Q239" s="16" t="str">
        <f t="shared" si="15"/>
        <v/>
      </c>
      <c r="R239" s="134"/>
      <c r="S239" s="134"/>
      <c r="T239" s="3"/>
    </row>
    <row r="240" spans="1:20" x14ac:dyDescent="0.4">
      <c r="A240" s="134"/>
      <c r="B240" s="135"/>
      <c r="C240" s="40"/>
      <c r="D240" s="13"/>
      <c r="E240" s="3"/>
      <c r="F240" s="4"/>
      <c r="G240" s="29"/>
      <c r="H240" s="33" t="str">
        <f t="shared" si="12"/>
        <v/>
      </c>
      <c r="I240" s="139"/>
      <c r="J240" s="140"/>
      <c r="K240" s="45"/>
      <c r="L240" s="40"/>
      <c r="M240" s="4"/>
      <c r="N240" s="15" t="str">
        <f t="shared" si="13"/>
        <v/>
      </c>
      <c r="O240" s="163" t="str">
        <f t="shared" si="14"/>
        <v/>
      </c>
      <c r="P240" s="3"/>
      <c r="Q240" s="16" t="str">
        <f t="shared" si="15"/>
        <v/>
      </c>
      <c r="R240" s="134"/>
      <c r="S240" s="134"/>
      <c r="T240" s="3"/>
    </row>
    <row r="241" spans="1:20" x14ac:dyDescent="0.4">
      <c r="A241" s="134"/>
      <c r="B241" s="135"/>
      <c r="C241" s="40"/>
      <c r="D241" s="13"/>
      <c r="E241" s="3"/>
      <c r="F241" s="4"/>
      <c r="G241" s="29"/>
      <c r="H241" s="33" t="str">
        <f t="shared" si="12"/>
        <v/>
      </c>
      <c r="I241" s="139"/>
      <c r="J241" s="140"/>
      <c r="K241" s="45"/>
      <c r="L241" s="40"/>
      <c r="M241" s="4"/>
      <c r="N241" s="15" t="str">
        <f t="shared" si="13"/>
        <v/>
      </c>
      <c r="O241" s="163" t="str">
        <f t="shared" si="14"/>
        <v/>
      </c>
      <c r="P241" s="3"/>
      <c r="Q241" s="16" t="str">
        <f t="shared" si="15"/>
        <v/>
      </c>
      <c r="R241" s="134"/>
      <c r="S241" s="134"/>
      <c r="T241" s="3"/>
    </row>
    <row r="242" spans="1:20" x14ac:dyDescent="0.4">
      <c r="A242" s="134"/>
      <c r="B242" s="135"/>
      <c r="C242" s="40"/>
      <c r="D242" s="13"/>
      <c r="E242" s="3"/>
      <c r="F242" s="4"/>
      <c r="G242" s="29"/>
      <c r="H242" s="33" t="str">
        <f t="shared" si="12"/>
        <v/>
      </c>
      <c r="I242" s="139"/>
      <c r="J242" s="140"/>
      <c r="K242" s="45"/>
      <c r="L242" s="40"/>
      <c r="M242" s="4"/>
      <c r="N242" s="15" t="str">
        <f t="shared" si="13"/>
        <v/>
      </c>
      <c r="O242" s="163" t="str">
        <f t="shared" si="14"/>
        <v/>
      </c>
      <c r="P242" s="3"/>
      <c r="Q242" s="16" t="str">
        <f t="shared" si="15"/>
        <v/>
      </c>
      <c r="R242" s="134"/>
      <c r="S242" s="134"/>
      <c r="T242" s="3"/>
    </row>
    <row r="243" spans="1:20" x14ac:dyDescent="0.4">
      <c r="A243" s="134"/>
      <c r="B243" s="135"/>
      <c r="C243" s="40"/>
      <c r="D243" s="13"/>
      <c r="E243" s="3"/>
      <c r="F243" s="4"/>
      <c r="G243" s="29"/>
      <c r="H243" s="33" t="str">
        <f t="shared" si="12"/>
        <v/>
      </c>
      <c r="I243" s="139"/>
      <c r="J243" s="140"/>
      <c r="K243" s="45"/>
      <c r="L243" s="40"/>
      <c r="M243" s="4"/>
      <c r="N243" s="15" t="str">
        <f t="shared" si="13"/>
        <v/>
      </c>
      <c r="O243" s="163" t="str">
        <f t="shared" si="14"/>
        <v/>
      </c>
      <c r="P243" s="3"/>
      <c r="Q243" s="16" t="str">
        <f t="shared" si="15"/>
        <v/>
      </c>
      <c r="R243" s="134"/>
      <c r="S243" s="134"/>
      <c r="T243" s="3"/>
    </row>
    <row r="244" spans="1:20" x14ac:dyDescent="0.4">
      <c r="A244" s="134"/>
      <c r="B244" s="135"/>
      <c r="C244" s="40"/>
      <c r="D244" s="13"/>
      <c r="E244" s="3"/>
      <c r="F244" s="4"/>
      <c r="G244" s="29"/>
      <c r="H244" s="33" t="str">
        <f t="shared" si="12"/>
        <v/>
      </c>
      <c r="I244" s="139"/>
      <c r="J244" s="140"/>
      <c r="K244" s="45"/>
      <c r="L244" s="40"/>
      <c r="M244" s="4"/>
      <c r="N244" s="15" t="str">
        <f t="shared" si="13"/>
        <v/>
      </c>
      <c r="O244" s="163" t="str">
        <f t="shared" si="14"/>
        <v/>
      </c>
      <c r="P244" s="3"/>
      <c r="Q244" s="16" t="str">
        <f t="shared" si="15"/>
        <v/>
      </c>
      <c r="R244" s="134"/>
      <c r="S244" s="134"/>
      <c r="T244" s="3"/>
    </row>
    <row r="245" spans="1:20" x14ac:dyDescent="0.4">
      <c r="A245" s="134"/>
      <c r="B245" s="135"/>
      <c r="C245" s="40"/>
      <c r="D245" s="13"/>
      <c r="E245" s="3"/>
      <c r="F245" s="4"/>
      <c r="G245" s="29"/>
      <c r="H245" s="33" t="str">
        <f t="shared" si="12"/>
        <v/>
      </c>
      <c r="I245" s="139"/>
      <c r="J245" s="140"/>
      <c r="K245" s="45"/>
      <c r="L245" s="40"/>
      <c r="M245" s="4"/>
      <c r="N245" s="15" t="str">
        <f t="shared" si="13"/>
        <v/>
      </c>
      <c r="O245" s="163" t="str">
        <f t="shared" si="14"/>
        <v/>
      </c>
      <c r="P245" s="3"/>
      <c r="Q245" s="16" t="str">
        <f t="shared" si="15"/>
        <v/>
      </c>
      <c r="R245" s="134"/>
      <c r="S245" s="134"/>
      <c r="T245" s="3"/>
    </row>
    <row r="246" spans="1:20" x14ac:dyDescent="0.4">
      <c r="A246" s="134"/>
      <c r="B246" s="135"/>
      <c r="C246" s="40"/>
      <c r="D246" s="13"/>
      <c r="E246" s="3"/>
      <c r="F246" s="4"/>
      <c r="G246" s="29"/>
      <c r="H246" s="33" t="str">
        <f t="shared" si="12"/>
        <v/>
      </c>
      <c r="I246" s="139"/>
      <c r="J246" s="140"/>
      <c r="K246" s="45"/>
      <c r="L246" s="40"/>
      <c r="M246" s="4"/>
      <c r="N246" s="15" t="str">
        <f t="shared" si="13"/>
        <v/>
      </c>
      <c r="O246" s="163" t="str">
        <f t="shared" si="14"/>
        <v/>
      </c>
      <c r="P246" s="3"/>
      <c r="Q246" s="16" t="str">
        <f t="shared" si="15"/>
        <v/>
      </c>
      <c r="R246" s="134"/>
      <c r="S246" s="134"/>
      <c r="T246" s="3"/>
    </row>
    <row r="247" spans="1:20" x14ac:dyDescent="0.4">
      <c r="A247" s="134"/>
      <c r="B247" s="135"/>
      <c r="C247" s="40"/>
      <c r="D247" s="13"/>
      <c r="E247" s="3"/>
      <c r="F247" s="4"/>
      <c r="G247" s="29"/>
      <c r="H247" s="33" t="str">
        <f t="shared" si="12"/>
        <v/>
      </c>
      <c r="I247" s="139"/>
      <c r="J247" s="140"/>
      <c r="K247" s="45"/>
      <c r="L247" s="40"/>
      <c r="M247" s="4"/>
      <c r="N247" s="15" t="str">
        <f t="shared" si="13"/>
        <v/>
      </c>
      <c r="O247" s="163" t="str">
        <f t="shared" si="14"/>
        <v/>
      </c>
      <c r="P247" s="3"/>
      <c r="Q247" s="16" t="str">
        <f t="shared" si="15"/>
        <v/>
      </c>
      <c r="R247" s="134"/>
      <c r="S247" s="134"/>
      <c r="T247" s="3"/>
    </row>
    <row r="248" spans="1:20" x14ac:dyDescent="0.4">
      <c r="A248" s="134"/>
      <c r="B248" s="135"/>
      <c r="C248" s="40"/>
      <c r="D248" s="13"/>
      <c r="E248" s="3"/>
      <c r="F248" s="4"/>
      <c r="G248" s="29"/>
      <c r="H248" s="33" t="str">
        <f t="shared" si="12"/>
        <v/>
      </c>
      <c r="I248" s="139"/>
      <c r="J248" s="140"/>
      <c r="K248" s="45"/>
      <c r="L248" s="40"/>
      <c r="M248" s="4"/>
      <c r="N248" s="15" t="str">
        <f t="shared" si="13"/>
        <v/>
      </c>
      <c r="O248" s="163" t="str">
        <f t="shared" si="14"/>
        <v/>
      </c>
      <c r="P248" s="3"/>
      <c r="Q248" s="16" t="str">
        <f t="shared" si="15"/>
        <v/>
      </c>
      <c r="R248" s="134"/>
      <c r="S248" s="134"/>
      <c r="T248" s="3"/>
    </row>
    <row r="249" spans="1:20" x14ac:dyDescent="0.4">
      <c r="A249" s="134"/>
      <c r="B249" s="135"/>
      <c r="C249" s="40"/>
      <c r="D249" s="13"/>
      <c r="E249" s="3"/>
      <c r="F249" s="4"/>
      <c r="G249" s="29"/>
      <c r="H249" s="33" t="str">
        <f t="shared" si="12"/>
        <v/>
      </c>
      <c r="I249" s="139"/>
      <c r="J249" s="140"/>
      <c r="K249" s="45"/>
      <c r="L249" s="40"/>
      <c r="M249" s="4"/>
      <c r="N249" s="15" t="str">
        <f t="shared" si="13"/>
        <v/>
      </c>
      <c r="O249" s="163" t="str">
        <f t="shared" si="14"/>
        <v/>
      </c>
      <c r="P249" s="3"/>
      <c r="Q249" s="16" t="str">
        <f t="shared" si="15"/>
        <v/>
      </c>
      <c r="R249" s="134"/>
      <c r="S249" s="134"/>
      <c r="T249" s="3"/>
    </row>
    <row r="250" spans="1:20" x14ac:dyDescent="0.4">
      <c r="A250" s="134"/>
      <c r="B250" s="135"/>
      <c r="C250" s="40"/>
      <c r="D250" s="13"/>
      <c r="E250" s="3"/>
      <c r="F250" s="4"/>
      <c r="G250" s="29"/>
      <c r="H250" s="33" t="str">
        <f t="shared" si="12"/>
        <v/>
      </c>
      <c r="I250" s="139"/>
      <c r="J250" s="140"/>
      <c r="K250" s="45"/>
      <c r="L250" s="40"/>
      <c r="M250" s="4"/>
      <c r="N250" s="15" t="str">
        <f t="shared" si="13"/>
        <v/>
      </c>
      <c r="O250" s="163" t="str">
        <f t="shared" si="14"/>
        <v/>
      </c>
      <c r="P250" s="3"/>
      <c r="Q250" s="16" t="str">
        <f t="shared" si="15"/>
        <v/>
      </c>
      <c r="R250" s="134"/>
      <c r="S250" s="134"/>
      <c r="T250" s="3"/>
    </row>
    <row r="251" spans="1:20" x14ac:dyDescent="0.4">
      <c r="A251" s="134"/>
      <c r="B251" s="135"/>
      <c r="C251" s="40"/>
      <c r="D251" s="13"/>
      <c r="E251" s="3"/>
      <c r="F251" s="4"/>
      <c r="G251" s="29"/>
      <c r="H251" s="33" t="str">
        <f t="shared" si="12"/>
        <v/>
      </c>
      <c r="I251" s="139"/>
      <c r="J251" s="140"/>
      <c r="K251" s="45"/>
      <c r="L251" s="40"/>
      <c r="M251" s="4"/>
      <c r="N251" s="15" t="str">
        <f t="shared" si="13"/>
        <v/>
      </c>
      <c r="O251" s="163" t="str">
        <f t="shared" si="14"/>
        <v/>
      </c>
      <c r="P251" s="3"/>
      <c r="Q251" s="16" t="str">
        <f t="shared" si="15"/>
        <v/>
      </c>
      <c r="R251" s="134"/>
      <c r="S251" s="134"/>
      <c r="T251" s="3"/>
    </row>
    <row r="252" spans="1:20" x14ac:dyDescent="0.4">
      <c r="A252" s="134"/>
      <c r="B252" s="135"/>
      <c r="C252" s="40"/>
      <c r="D252" s="13"/>
      <c r="E252" s="3"/>
      <c r="F252" s="4"/>
      <c r="G252" s="29"/>
      <c r="H252" s="33" t="str">
        <f t="shared" si="12"/>
        <v/>
      </c>
      <c r="I252" s="139"/>
      <c r="J252" s="140"/>
      <c r="K252" s="45"/>
      <c r="L252" s="40"/>
      <c r="M252" s="4"/>
      <c r="N252" s="15" t="str">
        <f t="shared" si="13"/>
        <v/>
      </c>
      <c r="O252" s="163" t="str">
        <f t="shared" si="14"/>
        <v/>
      </c>
      <c r="P252" s="3"/>
      <c r="Q252" s="16" t="str">
        <f t="shared" si="15"/>
        <v/>
      </c>
      <c r="R252" s="134"/>
      <c r="S252" s="134"/>
      <c r="T252" s="3"/>
    </row>
    <row r="253" spans="1:20" x14ac:dyDescent="0.4">
      <c r="A253" s="134"/>
      <c r="B253" s="135"/>
      <c r="C253" s="40"/>
      <c r="D253" s="13"/>
      <c r="E253" s="3"/>
      <c r="F253" s="4"/>
      <c r="G253" s="29"/>
      <c r="H253" s="33" t="str">
        <f t="shared" si="12"/>
        <v/>
      </c>
      <c r="I253" s="139"/>
      <c r="J253" s="140"/>
      <c r="K253" s="45"/>
      <c r="L253" s="40"/>
      <c r="M253" s="4"/>
      <c r="N253" s="15" t="str">
        <f t="shared" si="13"/>
        <v/>
      </c>
      <c r="O253" s="163" t="str">
        <f t="shared" si="14"/>
        <v/>
      </c>
      <c r="P253" s="3"/>
      <c r="Q253" s="16" t="str">
        <f t="shared" si="15"/>
        <v/>
      </c>
      <c r="R253" s="134"/>
      <c r="S253" s="134"/>
      <c r="T253" s="3"/>
    </row>
    <row r="254" spans="1:20" x14ac:dyDescent="0.4">
      <c r="A254" s="134"/>
      <c r="B254" s="135"/>
      <c r="C254" s="40"/>
      <c r="D254" s="13"/>
      <c r="E254" s="3"/>
      <c r="F254" s="4"/>
      <c r="G254" s="29"/>
      <c r="H254" s="33" t="str">
        <f t="shared" si="12"/>
        <v/>
      </c>
      <c r="I254" s="139"/>
      <c r="J254" s="140"/>
      <c r="K254" s="45"/>
      <c r="L254" s="40"/>
      <c r="M254" s="4"/>
      <c r="N254" s="15" t="str">
        <f t="shared" si="13"/>
        <v/>
      </c>
      <c r="O254" s="163" t="str">
        <f t="shared" si="14"/>
        <v/>
      </c>
      <c r="P254" s="3"/>
      <c r="Q254" s="16" t="str">
        <f t="shared" si="15"/>
        <v/>
      </c>
      <c r="R254" s="134"/>
      <c r="S254" s="134"/>
      <c r="T254" s="3"/>
    </row>
    <row r="255" spans="1:20" x14ac:dyDescent="0.4">
      <c r="A255" s="134"/>
      <c r="B255" s="135"/>
      <c r="C255" s="40"/>
      <c r="D255" s="13"/>
      <c r="E255" s="3"/>
      <c r="F255" s="4"/>
      <c r="G255" s="29"/>
      <c r="H255" s="33" t="str">
        <f t="shared" si="12"/>
        <v/>
      </c>
      <c r="I255" s="139"/>
      <c r="J255" s="140"/>
      <c r="K255" s="45"/>
      <c r="L255" s="40"/>
      <c r="M255" s="4"/>
      <c r="N255" s="15" t="str">
        <f t="shared" si="13"/>
        <v/>
      </c>
      <c r="O255" s="163" t="str">
        <f t="shared" si="14"/>
        <v/>
      </c>
      <c r="P255" s="3"/>
      <c r="Q255" s="16" t="str">
        <f t="shared" si="15"/>
        <v/>
      </c>
      <c r="R255" s="134"/>
      <c r="S255" s="134"/>
      <c r="T255" s="3"/>
    </row>
    <row r="256" spans="1:20" x14ac:dyDescent="0.4">
      <c r="A256" s="134"/>
      <c r="B256" s="135"/>
      <c r="C256" s="40"/>
      <c r="D256" s="13"/>
      <c r="E256" s="3"/>
      <c r="F256" s="4"/>
      <c r="G256" s="29"/>
      <c r="H256" s="33" t="str">
        <f t="shared" si="12"/>
        <v/>
      </c>
      <c r="I256" s="139"/>
      <c r="J256" s="140"/>
      <c r="K256" s="45"/>
      <c r="L256" s="40"/>
      <c r="M256" s="4"/>
      <c r="N256" s="15" t="str">
        <f t="shared" si="13"/>
        <v/>
      </c>
      <c r="O256" s="163" t="str">
        <f t="shared" si="14"/>
        <v/>
      </c>
      <c r="P256" s="3"/>
      <c r="Q256" s="16" t="str">
        <f t="shared" si="15"/>
        <v/>
      </c>
      <c r="R256" s="134"/>
      <c r="S256" s="134"/>
      <c r="T256" s="3"/>
    </row>
    <row r="257" spans="1:20" x14ac:dyDescent="0.4">
      <c r="A257" s="134"/>
      <c r="B257" s="135"/>
      <c r="C257" s="40"/>
      <c r="D257" s="13"/>
      <c r="E257" s="3"/>
      <c r="F257" s="4"/>
      <c r="G257" s="29"/>
      <c r="H257" s="33" t="str">
        <f t="shared" si="12"/>
        <v/>
      </c>
      <c r="I257" s="139"/>
      <c r="J257" s="140"/>
      <c r="K257" s="45"/>
      <c r="L257" s="40"/>
      <c r="M257" s="4"/>
      <c r="N257" s="15" t="str">
        <f t="shared" si="13"/>
        <v/>
      </c>
      <c r="O257" s="163" t="str">
        <f t="shared" si="14"/>
        <v/>
      </c>
      <c r="P257" s="3"/>
      <c r="Q257" s="16" t="str">
        <f t="shared" si="15"/>
        <v/>
      </c>
      <c r="R257" s="134"/>
      <c r="S257" s="134"/>
      <c r="T257" s="3"/>
    </row>
    <row r="258" spans="1:20" x14ac:dyDescent="0.4">
      <c r="A258" s="134"/>
      <c r="B258" s="135"/>
      <c r="C258" s="40"/>
      <c r="D258" s="13"/>
      <c r="E258" s="3"/>
      <c r="F258" s="4"/>
      <c r="G258" s="29"/>
      <c r="H258" s="33" t="str">
        <f t="shared" si="12"/>
        <v/>
      </c>
      <c r="I258" s="139"/>
      <c r="J258" s="140"/>
      <c r="K258" s="45"/>
      <c r="L258" s="40"/>
      <c r="M258" s="4"/>
      <c r="N258" s="15" t="str">
        <f t="shared" si="13"/>
        <v/>
      </c>
      <c r="O258" s="163" t="str">
        <f t="shared" si="14"/>
        <v/>
      </c>
      <c r="P258" s="3"/>
      <c r="Q258" s="16" t="str">
        <f t="shared" si="15"/>
        <v/>
      </c>
      <c r="R258" s="134"/>
      <c r="S258" s="134"/>
      <c r="T258" s="3"/>
    </row>
    <row r="259" spans="1:20" x14ac:dyDescent="0.4">
      <c r="A259" s="134"/>
      <c r="B259" s="135"/>
      <c r="C259" s="40"/>
      <c r="D259" s="13"/>
      <c r="E259" s="3"/>
      <c r="F259" s="4"/>
      <c r="G259" s="29"/>
      <c r="H259" s="33" t="str">
        <f t="shared" si="12"/>
        <v/>
      </c>
      <c r="I259" s="139"/>
      <c r="J259" s="140"/>
      <c r="K259" s="45"/>
      <c r="L259" s="40"/>
      <c r="M259" s="4"/>
      <c r="N259" s="15" t="str">
        <f t="shared" si="13"/>
        <v/>
      </c>
      <c r="O259" s="163" t="str">
        <f t="shared" si="14"/>
        <v/>
      </c>
      <c r="P259" s="3"/>
      <c r="Q259" s="16" t="str">
        <f t="shared" si="15"/>
        <v/>
      </c>
      <c r="R259" s="134"/>
      <c r="S259" s="134"/>
      <c r="T259" s="3"/>
    </row>
    <row r="260" spans="1:20" x14ac:dyDescent="0.4">
      <c r="A260" s="134"/>
      <c r="B260" s="135"/>
      <c r="C260" s="40"/>
      <c r="D260" s="13"/>
      <c r="E260" s="3"/>
      <c r="F260" s="4"/>
      <c r="G260" s="29"/>
      <c r="H260" s="33" t="str">
        <f t="shared" si="12"/>
        <v/>
      </c>
      <c r="I260" s="139"/>
      <c r="J260" s="140"/>
      <c r="K260" s="45"/>
      <c r="L260" s="40"/>
      <c r="M260" s="4"/>
      <c r="N260" s="15" t="str">
        <f t="shared" si="13"/>
        <v/>
      </c>
      <c r="O260" s="163" t="str">
        <f t="shared" si="14"/>
        <v/>
      </c>
      <c r="P260" s="3"/>
      <c r="Q260" s="16" t="str">
        <f t="shared" si="15"/>
        <v/>
      </c>
      <c r="R260" s="134"/>
      <c r="S260" s="134"/>
      <c r="T260" s="3"/>
    </row>
    <row r="261" spans="1:20" x14ac:dyDescent="0.4">
      <c r="A261" s="134"/>
      <c r="B261" s="135"/>
      <c r="C261" s="40"/>
      <c r="D261" s="13"/>
      <c r="E261" s="3"/>
      <c r="F261" s="4"/>
      <c r="G261" s="29"/>
      <c r="H261" s="33" t="str">
        <f t="shared" si="12"/>
        <v/>
      </c>
      <c r="I261" s="139"/>
      <c r="J261" s="140"/>
      <c r="K261" s="45"/>
      <c r="L261" s="40"/>
      <c r="M261" s="4"/>
      <c r="N261" s="15" t="str">
        <f t="shared" si="13"/>
        <v/>
      </c>
      <c r="O261" s="163" t="str">
        <f t="shared" si="14"/>
        <v/>
      </c>
      <c r="P261" s="3"/>
      <c r="Q261" s="16" t="str">
        <f t="shared" si="15"/>
        <v/>
      </c>
      <c r="R261" s="134"/>
      <c r="S261" s="134"/>
      <c r="T261" s="3"/>
    </row>
    <row r="262" spans="1:20" x14ac:dyDescent="0.4">
      <c r="A262" s="134"/>
      <c r="B262" s="135"/>
      <c r="C262" s="40"/>
      <c r="D262" s="13"/>
      <c r="E262" s="3"/>
      <c r="F262" s="4"/>
      <c r="G262" s="29"/>
      <c r="H262" s="33" t="str">
        <f t="shared" si="12"/>
        <v/>
      </c>
      <c r="I262" s="139"/>
      <c r="J262" s="140"/>
      <c r="K262" s="45"/>
      <c r="L262" s="40"/>
      <c r="M262" s="4"/>
      <c r="N262" s="15" t="str">
        <f t="shared" si="13"/>
        <v/>
      </c>
      <c r="O262" s="163" t="str">
        <f t="shared" si="14"/>
        <v/>
      </c>
      <c r="P262" s="3"/>
      <c r="Q262" s="16" t="str">
        <f t="shared" si="15"/>
        <v/>
      </c>
      <c r="R262" s="134"/>
      <c r="S262" s="134"/>
      <c r="T262" s="3"/>
    </row>
    <row r="263" spans="1:20" x14ac:dyDescent="0.4">
      <c r="A263" s="134"/>
      <c r="B263" s="135"/>
      <c r="C263" s="40"/>
      <c r="D263" s="13"/>
      <c r="E263" s="3"/>
      <c r="F263" s="4"/>
      <c r="G263" s="29"/>
      <c r="H263" s="33" t="str">
        <f t="shared" si="12"/>
        <v/>
      </c>
      <c r="I263" s="139"/>
      <c r="J263" s="140"/>
      <c r="K263" s="45"/>
      <c r="L263" s="40"/>
      <c r="M263" s="4"/>
      <c r="N263" s="15" t="str">
        <f t="shared" si="13"/>
        <v/>
      </c>
      <c r="O263" s="163" t="str">
        <f t="shared" si="14"/>
        <v/>
      </c>
      <c r="P263" s="3"/>
      <c r="Q263" s="16" t="str">
        <f t="shared" si="15"/>
        <v/>
      </c>
      <c r="R263" s="134"/>
      <c r="S263" s="134"/>
      <c r="T263" s="3"/>
    </row>
    <row r="264" spans="1:20" x14ac:dyDescent="0.4">
      <c r="A264" s="134"/>
      <c r="B264" s="135"/>
      <c r="C264" s="40"/>
      <c r="D264" s="13"/>
      <c r="E264" s="3"/>
      <c r="F264" s="4"/>
      <c r="G264" s="29"/>
      <c r="H264" s="33" t="str">
        <f t="shared" ref="H264:H327" si="16">IF(F264="","",F264*G264)</f>
        <v/>
      </c>
      <c r="I264" s="139"/>
      <c r="J264" s="140"/>
      <c r="K264" s="45"/>
      <c r="L264" s="40"/>
      <c r="M264" s="4"/>
      <c r="N264" s="15" t="str">
        <f t="shared" ref="N264:N327" si="17">IF(M264="","",(M264-F264)*G264)</f>
        <v/>
      </c>
      <c r="O264" s="163" t="str">
        <f t="shared" ref="O264:O327" si="18">IF(M264="","",ROUNDDOWN((M264-F264)/F264,4))</f>
        <v/>
      </c>
      <c r="P264" s="3"/>
      <c r="Q264" s="16" t="str">
        <f t="shared" ref="Q264:Q327" si="19">IF(ISERROR(N264-P264),"",N264-I264-P264)</f>
        <v/>
      </c>
      <c r="R264" s="134"/>
      <c r="S264" s="134"/>
      <c r="T264" s="3"/>
    </row>
    <row r="265" spans="1:20" x14ac:dyDescent="0.4">
      <c r="A265" s="134"/>
      <c r="B265" s="135"/>
      <c r="C265" s="40"/>
      <c r="D265" s="13"/>
      <c r="E265" s="3"/>
      <c r="F265" s="4"/>
      <c r="G265" s="29"/>
      <c r="H265" s="33" t="str">
        <f t="shared" si="16"/>
        <v/>
      </c>
      <c r="I265" s="139"/>
      <c r="J265" s="140"/>
      <c r="K265" s="45"/>
      <c r="L265" s="40"/>
      <c r="M265" s="4"/>
      <c r="N265" s="15" t="str">
        <f t="shared" si="17"/>
        <v/>
      </c>
      <c r="O265" s="163" t="str">
        <f t="shared" si="18"/>
        <v/>
      </c>
      <c r="P265" s="3"/>
      <c r="Q265" s="16" t="str">
        <f t="shared" si="19"/>
        <v/>
      </c>
      <c r="R265" s="134"/>
      <c r="S265" s="134"/>
      <c r="T265" s="3"/>
    </row>
    <row r="266" spans="1:20" x14ac:dyDescent="0.4">
      <c r="A266" s="134"/>
      <c r="B266" s="135"/>
      <c r="C266" s="40"/>
      <c r="D266" s="13"/>
      <c r="E266" s="3"/>
      <c r="F266" s="4"/>
      <c r="G266" s="29"/>
      <c r="H266" s="33" t="str">
        <f t="shared" si="16"/>
        <v/>
      </c>
      <c r="I266" s="139"/>
      <c r="J266" s="140"/>
      <c r="K266" s="45"/>
      <c r="L266" s="40"/>
      <c r="M266" s="4"/>
      <c r="N266" s="15" t="str">
        <f t="shared" si="17"/>
        <v/>
      </c>
      <c r="O266" s="163" t="str">
        <f t="shared" si="18"/>
        <v/>
      </c>
      <c r="P266" s="3"/>
      <c r="Q266" s="16" t="str">
        <f t="shared" si="19"/>
        <v/>
      </c>
      <c r="R266" s="134"/>
      <c r="S266" s="134"/>
      <c r="T266" s="3"/>
    </row>
    <row r="267" spans="1:20" x14ac:dyDescent="0.4">
      <c r="A267" s="134"/>
      <c r="B267" s="135"/>
      <c r="C267" s="40"/>
      <c r="D267" s="13"/>
      <c r="E267" s="3"/>
      <c r="F267" s="4"/>
      <c r="G267" s="29"/>
      <c r="H267" s="33" t="str">
        <f t="shared" si="16"/>
        <v/>
      </c>
      <c r="I267" s="139"/>
      <c r="J267" s="140"/>
      <c r="K267" s="45"/>
      <c r="L267" s="40"/>
      <c r="M267" s="4"/>
      <c r="N267" s="15" t="str">
        <f t="shared" si="17"/>
        <v/>
      </c>
      <c r="O267" s="163" t="str">
        <f t="shared" si="18"/>
        <v/>
      </c>
      <c r="P267" s="3"/>
      <c r="Q267" s="16" t="str">
        <f t="shared" si="19"/>
        <v/>
      </c>
      <c r="R267" s="134"/>
      <c r="S267" s="134"/>
      <c r="T267" s="3"/>
    </row>
    <row r="268" spans="1:20" x14ac:dyDescent="0.4">
      <c r="A268" s="134"/>
      <c r="B268" s="135"/>
      <c r="C268" s="40"/>
      <c r="D268" s="13"/>
      <c r="E268" s="3"/>
      <c r="F268" s="4"/>
      <c r="G268" s="29"/>
      <c r="H268" s="33" t="str">
        <f t="shared" si="16"/>
        <v/>
      </c>
      <c r="I268" s="139"/>
      <c r="J268" s="140"/>
      <c r="K268" s="45"/>
      <c r="L268" s="40"/>
      <c r="M268" s="4"/>
      <c r="N268" s="15" t="str">
        <f t="shared" si="17"/>
        <v/>
      </c>
      <c r="O268" s="163" t="str">
        <f t="shared" si="18"/>
        <v/>
      </c>
      <c r="P268" s="3"/>
      <c r="Q268" s="16" t="str">
        <f t="shared" si="19"/>
        <v/>
      </c>
      <c r="R268" s="134"/>
      <c r="S268" s="134"/>
      <c r="T268" s="3"/>
    </row>
    <row r="269" spans="1:20" x14ac:dyDescent="0.4">
      <c r="A269" s="134"/>
      <c r="B269" s="135"/>
      <c r="C269" s="40"/>
      <c r="D269" s="13"/>
      <c r="E269" s="3"/>
      <c r="F269" s="4"/>
      <c r="G269" s="29"/>
      <c r="H269" s="33" t="str">
        <f t="shared" si="16"/>
        <v/>
      </c>
      <c r="I269" s="139"/>
      <c r="J269" s="140"/>
      <c r="K269" s="45"/>
      <c r="L269" s="40"/>
      <c r="M269" s="4"/>
      <c r="N269" s="15" t="str">
        <f t="shared" si="17"/>
        <v/>
      </c>
      <c r="O269" s="163" t="str">
        <f t="shared" si="18"/>
        <v/>
      </c>
      <c r="P269" s="3"/>
      <c r="Q269" s="16" t="str">
        <f t="shared" si="19"/>
        <v/>
      </c>
      <c r="R269" s="134"/>
      <c r="S269" s="134"/>
      <c r="T269" s="3"/>
    </row>
    <row r="270" spans="1:20" x14ac:dyDescent="0.4">
      <c r="A270" s="134"/>
      <c r="B270" s="135"/>
      <c r="C270" s="40"/>
      <c r="D270" s="13"/>
      <c r="E270" s="3"/>
      <c r="F270" s="4"/>
      <c r="G270" s="29"/>
      <c r="H270" s="33" t="str">
        <f t="shared" si="16"/>
        <v/>
      </c>
      <c r="I270" s="139"/>
      <c r="J270" s="140"/>
      <c r="K270" s="45"/>
      <c r="L270" s="40"/>
      <c r="M270" s="4"/>
      <c r="N270" s="15" t="str">
        <f t="shared" si="17"/>
        <v/>
      </c>
      <c r="O270" s="163" t="str">
        <f t="shared" si="18"/>
        <v/>
      </c>
      <c r="P270" s="3"/>
      <c r="Q270" s="16" t="str">
        <f t="shared" si="19"/>
        <v/>
      </c>
      <c r="R270" s="134"/>
      <c r="S270" s="134"/>
      <c r="T270" s="3"/>
    </row>
    <row r="271" spans="1:20" x14ac:dyDescent="0.4">
      <c r="A271" s="134"/>
      <c r="B271" s="135"/>
      <c r="C271" s="40"/>
      <c r="D271" s="13"/>
      <c r="E271" s="3"/>
      <c r="F271" s="4"/>
      <c r="G271" s="29"/>
      <c r="H271" s="33" t="str">
        <f t="shared" si="16"/>
        <v/>
      </c>
      <c r="I271" s="139"/>
      <c r="J271" s="140"/>
      <c r="K271" s="45"/>
      <c r="L271" s="40"/>
      <c r="M271" s="4"/>
      <c r="N271" s="15" t="str">
        <f t="shared" si="17"/>
        <v/>
      </c>
      <c r="O271" s="163" t="str">
        <f t="shared" si="18"/>
        <v/>
      </c>
      <c r="P271" s="3"/>
      <c r="Q271" s="16" t="str">
        <f t="shared" si="19"/>
        <v/>
      </c>
      <c r="R271" s="134"/>
      <c r="S271" s="134"/>
      <c r="T271" s="3"/>
    </row>
    <row r="272" spans="1:20" x14ac:dyDescent="0.4">
      <c r="A272" s="134"/>
      <c r="B272" s="135"/>
      <c r="C272" s="40"/>
      <c r="D272" s="13"/>
      <c r="E272" s="3"/>
      <c r="F272" s="4"/>
      <c r="G272" s="29"/>
      <c r="H272" s="33" t="str">
        <f t="shared" si="16"/>
        <v/>
      </c>
      <c r="I272" s="139"/>
      <c r="J272" s="140"/>
      <c r="K272" s="45"/>
      <c r="L272" s="40"/>
      <c r="M272" s="4"/>
      <c r="N272" s="15" t="str">
        <f t="shared" si="17"/>
        <v/>
      </c>
      <c r="O272" s="163" t="str">
        <f t="shared" si="18"/>
        <v/>
      </c>
      <c r="P272" s="3"/>
      <c r="Q272" s="16" t="str">
        <f t="shared" si="19"/>
        <v/>
      </c>
      <c r="R272" s="134"/>
      <c r="S272" s="134"/>
      <c r="T272" s="3"/>
    </row>
    <row r="273" spans="1:20" x14ac:dyDescent="0.4">
      <c r="A273" s="134"/>
      <c r="B273" s="135"/>
      <c r="C273" s="40"/>
      <c r="D273" s="13"/>
      <c r="E273" s="3"/>
      <c r="F273" s="4"/>
      <c r="G273" s="29"/>
      <c r="H273" s="33" t="str">
        <f t="shared" si="16"/>
        <v/>
      </c>
      <c r="I273" s="139"/>
      <c r="J273" s="140"/>
      <c r="K273" s="45"/>
      <c r="L273" s="40"/>
      <c r="M273" s="4"/>
      <c r="N273" s="15" t="str">
        <f t="shared" si="17"/>
        <v/>
      </c>
      <c r="O273" s="163" t="str">
        <f t="shared" si="18"/>
        <v/>
      </c>
      <c r="P273" s="3"/>
      <c r="Q273" s="16" t="str">
        <f t="shared" si="19"/>
        <v/>
      </c>
      <c r="R273" s="134"/>
      <c r="S273" s="134"/>
      <c r="T273" s="3"/>
    </row>
    <row r="274" spans="1:20" x14ac:dyDescent="0.4">
      <c r="A274" s="134"/>
      <c r="B274" s="135"/>
      <c r="C274" s="40"/>
      <c r="D274" s="13"/>
      <c r="E274" s="3"/>
      <c r="F274" s="4"/>
      <c r="G274" s="29"/>
      <c r="H274" s="33" t="str">
        <f t="shared" si="16"/>
        <v/>
      </c>
      <c r="I274" s="139"/>
      <c r="J274" s="140"/>
      <c r="K274" s="45"/>
      <c r="L274" s="40"/>
      <c r="M274" s="4"/>
      <c r="N274" s="15" t="str">
        <f t="shared" si="17"/>
        <v/>
      </c>
      <c r="O274" s="163" t="str">
        <f t="shared" si="18"/>
        <v/>
      </c>
      <c r="P274" s="3"/>
      <c r="Q274" s="16" t="str">
        <f t="shared" si="19"/>
        <v/>
      </c>
      <c r="R274" s="134"/>
      <c r="S274" s="134"/>
      <c r="T274" s="3"/>
    </row>
    <row r="275" spans="1:20" x14ac:dyDescent="0.4">
      <c r="A275" s="134"/>
      <c r="B275" s="135"/>
      <c r="C275" s="40"/>
      <c r="D275" s="13"/>
      <c r="E275" s="3"/>
      <c r="F275" s="4"/>
      <c r="G275" s="29"/>
      <c r="H275" s="33" t="str">
        <f t="shared" si="16"/>
        <v/>
      </c>
      <c r="I275" s="139"/>
      <c r="J275" s="140"/>
      <c r="K275" s="45"/>
      <c r="L275" s="40"/>
      <c r="M275" s="4"/>
      <c r="N275" s="15" t="str">
        <f t="shared" si="17"/>
        <v/>
      </c>
      <c r="O275" s="163" t="str">
        <f t="shared" si="18"/>
        <v/>
      </c>
      <c r="P275" s="3"/>
      <c r="Q275" s="16" t="str">
        <f t="shared" si="19"/>
        <v/>
      </c>
      <c r="R275" s="134"/>
      <c r="S275" s="134"/>
      <c r="T275" s="3"/>
    </row>
    <row r="276" spans="1:20" x14ac:dyDescent="0.4">
      <c r="A276" s="134"/>
      <c r="B276" s="135"/>
      <c r="C276" s="40"/>
      <c r="D276" s="13"/>
      <c r="E276" s="3"/>
      <c r="F276" s="4"/>
      <c r="G276" s="29"/>
      <c r="H276" s="33" t="str">
        <f t="shared" si="16"/>
        <v/>
      </c>
      <c r="I276" s="139"/>
      <c r="J276" s="140"/>
      <c r="K276" s="45"/>
      <c r="L276" s="40"/>
      <c r="M276" s="4"/>
      <c r="N276" s="15" t="str">
        <f t="shared" si="17"/>
        <v/>
      </c>
      <c r="O276" s="163" t="str">
        <f t="shared" si="18"/>
        <v/>
      </c>
      <c r="P276" s="3"/>
      <c r="Q276" s="16" t="str">
        <f t="shared" si="19"/>
        <v/>
      </c>
      <c r="R276" s="134"/>
      <c r="S276" s="134"/>
      <c r="T276" s="3"/>
    </row>
    <row r="277" spans="1:20" x14ac:dyDescent="0.4">
      <c r="A277" s="134"/>
      <c r="B277" s="135"/>
      <c r="C277" s="40"/>
      <c r="D277" s="13"/>
      <c r="E277" s="3"/>
      <c r="F277" s="4"/>
      <c r="G277" s="29"/>
      <c r="H277" s="33" t="str">
        <f t="shared" si="16"/>
        <v/>
      </c>
      <c r="I277" s="139"/>
      <c r="J277" s="140"/>
      <c r="K277" s="45"/>
      <c r="L277" s="40"/>
      <c r="M277" s="4"/>
      <c r="N277" s="15" t="str">
        <f t="shared" si="17"/>
        <v/>
      </c>
      <c r="O277" s="163" t="str">
        <f t="shared" si="18"/>
        <v/>
      </c>
      <c r="P277" s="3"/>
      <c r="Q277" s="16" t="str">
        <f t="shared" si="19"/>
        <v/>
      </c>
      <c r="R277" s="134"/>
      <c r="S277" s="134"/>
      <c r="T277" s="3"/>
    </row>
    <row r="278" spans="1:20" x14ac:dyDescent="0.4">
      <c r="A278" s="134"/>
      <c r="B278" s="135"/>
      <c r="C278" s="40"/>
      <c r="D278" s="13"/>
      <c r="E278" s="3"/>
      <c r="F278" s="4"/>
      <c r="G278" s="29"/>
      <c r="H278" s="33" t="str">
        <f t="shared" si="16"/>
        <v/>
      </c>
      <c r="I278" s="139"/>
      <c r="J278" s="140"/>
      <c r="K278" s="45"/>
      <c r="L278" s="40"/>
      <c r="M278" s="4"/>
      <c r="N278" s="15" t="str">
        <f t="shared" si="17"/>
        <v/>
      </c>
      <c r="O278" s="163" t="str">
        <f t="shared" si="18"/>
        <v/>
      </c>
      <c r="P278" s="3"/>
      <c r="Q278" s="16" t="str">
        <f t="shared" si="19"/>
        <v/>
      </c>
      <c r="R278" s="134"/>
      <c r="S278" s="134"/>
      <c r="T278" s="3"/>
    </row>
    <row r="279" spans="1:20" x14ac:dyDescent="0.4">
      <c r="A279" s="134"/>
      <c r="B279" s="135"/>
      <c r="C279" s="40"/>
      <c r="D279" s="13"/>
      <c r="E279" s="3"/>
      <c r="F279" s="4"/>
      <c r="G279" s="29"/>
      <c r="H279" s="33" t="str">
        <f t="shared" si="16"/>
        <v/>
      </c>
      <c r="I279" s="139"/>
      <c r="J279" s="140"/>
      <c r="K279" s="45"/>
      <c r="L279" s="40"/>
      <c r="M279" s="4"/>
      <c r="N279" s="15" t="str">
        <f t="shared" si="17"/>
        <v/>
      </c>
      <c r="O279" s="163" t="str">
        <f t="shared" si="18"/>
        <v/>
      </c>
      <c r="P279" s="3"/>
      <c r="Q279" s="16" t="str">
        <f t="shared" si="19"/>
        <v/>
      </c>
      <c r="R279" s="134"/>
      <c r="S279" s="134"/>
      <c r="T279" s="3"/>
    </row>
    <row r="280" spans="1:20" x14ac:dyDescent="0.4">
      <c r="A280" s="134"/>
      <c r="B280" s="135"/>
      <c r="C280" s="40"/>
      <c r="D280" s="13"/>
      <c r="E280" s="3"/>
      <c r="F280" s="4"/>
      <c r="G280" s="29"/>
      <c r="H280" s="33" t="str">
        <f t="shared" si="16"/>
        <v/>
      </c>
      <c r="I280" s="139"/>
      <c r="J280" s="140"/>
      <c r="K280" s="45"/>
      <c r="L280" s="40"/>
      <c r="M280" s="4"/>
      <c r="N280" s="15" t="str">
        <f t="shared" si="17"/>
        <v/>
      </c>
      <c r="O280" s="163" t="str">
        <f t="shared" si="18"/>
        <v/>
      </c>
      <c r="P280" s="3"/>
      <c r="Q280" s="16" t="str">
        <f t="shared" si="19"/>
        <v/>
      </c>
      <c r="R280" s="134"/>
      <c r="S280" s="134"/>
      <c r="T280" s="3"/>
    </row>
    <row r="281" spans="1:20" x14ac:dyDescent="0.4">
      <c r="A281" s="134"/>
      <c r="B281" s="135"/>
      <c r="C281" s="40"/>
      <c r="D281" s="13"/>
      <c r="E281" s="3"/>
      <c r="F281" s="4"/>
      <c r="G281" s="29"/>
      <c r="H281" s="33" t="str">
        <f t="shared" si="16"/>
        <v/>
      </c>
      <c r="I281" s="139"/>
      <c r="J281" s="140"/>
      <c r="K281" s="45"/>
      <c r="L281" s="40"/>
      <c r="M281" s="4"/>
      <c r="N281" s="15" t="str">
        <f t="shared" si="17"/>
        <v/>
      </c>
      <c r="O281" s="163" t="str">
        <f t="shared" si="18"/>
        <v/>
      </c>
      <c r="P281" s="3"/>
      <c r="Q281" s="16" t="str">
        <f t="shared" si="19"/>
        <v/>
      </c>
      <c r="R281" s="134"/>
      <c r="S281" s="134"/>
      <c r="T281" s="3"/>
    </row>
    <row r="282" spans="1:20" x14ac:dyDescent="0.4">
      <c r="A282" s="134"/>
      <c r="B282" s="135"/>
      <c r="C282" s="40"/>
      <c r="D282" s="13"/>
      <c r="E282" s="3"/>
      <c r="F282" s="4"/>
      <c r="G282" s="29"/>
      <c r="H282" s="33" t="str">
        <f t="shared" si="16"/>
        <v/>
      </c>
      <c r="I282" s="139"/>
      <c r="J282" s="140"/>
      <c r="K282" s="45"/>
      <c r="L282" s="40"/>
      <c r="M282" s="4"/>
      <c r="N282" s="15" t="str">
        <f t="shared" si="17"/>
        <v/>
      </c>
      <c r="O282" s="163" t="str">
        <f t="shared" si="18"/>
        <v/>
      </c>
      <c r="P282" s="3"/>
      <c r="Q282" s="16" t="str">
        <f t="shared" si="19"/>
        <v/>
      </c>
      <c r="R282" s="134"/>
      <c r="S282" s="134"/>
      <c r="T282" s="3"/>
    </row>
    <row r="283" spans="1:20" x14ac:dyDescent="0.4">
      <c r="A283" s="134"/>
      <c r="B283" s="135"/>
      <c r="C283" s="40"/>
      <c r="D283" s="13"/>
      <c r="E283" s="3"/>
      <c r="F283" s="4"/>
      <c r="G283" s="29"/>
      <c r="H283" s="33" t="str">
        <f t="shared" si="16"/>
        <v/>
      </c>
      <c r="I283" s="139"/>
      <c r="J283" s="140"/>
      <c r="K283" s="45"/>
      <c r="L283" s="40"/>
      <c r="M283" s="4"/>
      <c r="N283" s="15" t="str">
        <f t="shared" si="17"/>
        <v/>
      </c>
      <c r="O283" s="163" t="str">
        <f t="shared" si="18"/>
        <v/>
      </c>
      <c r="P283" s="3"/>
      <c r="Q283" s="16" t="str">
        <f t="shared" si="19"/>
        <v/>
      </c>
      <c r="R283" s="134"/>
      <c r="S283" s="134"/>
      <c r="T283" s="3"/>
    </row>
    <row r="284" spans="1:20" x14ac:dyDescent="0.4">
      <c r="A284" s="134"/>
      <c r="B284" s="135"/>
      <c r="C284" s="40"/>
      <c r="D284" s="13"/>
      <c r="E284" s="3"/>
      <c r="F284" s="4"/>
      <c r="G284" s="29"/>
      <c r="H284" s="33" t="str">
        <f t="shared" si="16"/>
        <v/>
      </c>
      <c r="I284" s="139"/>
      <c r="J284" s="140"/>
      <c r="K284" s="45"/>
      <c r="L284" s="40"/>
      <c r="M284" s="4"/>
      <c r="N284" s="15" t="str">
        <f t="shared" si="17"/>
        <v/>
      </c>
      <c r="O284" s="163" t="str">
        <f t="shared" si="18"/>
        <v/>
      </c>
      <c r="P284" s="3"/>
      <c r="Q284" s="16" t="str">
        <f t="shared" si="19"/>
        <v/>
      </c>
      <c r="R284" s="134"/>
      <c r="S284" s="134"/>
      <c r="T284" s="3"/>
    </row>
    <row r="285" spans="1:20" x14ac:dyDescent="0.4">
      <c r="A285" s="134"/>
      <c r="B285" s="135"/>
      <c r="C285" s="40"/>
      <c r="D285" s="13"/>
      <c r="E285" s="3"/>
      <c r="F285" s="4"/>
      <c r="G285" s="29"/>
      <c r="H285" s="33" t="str">
        <f t="shared" si="16"/>
        <v/>
      </c>
      <c r="I285" s="139"/>
      <c r="J285" s="140"/>
      <c r="K285" s="45"/>
      <c r="L285" s="40"/>
      <c r="M285" s="4"/>
      <c r="N285" s="15" t="str">
        <f t="shared" si="17"/>
        <v/>
      </c>
      <c r="O285" s="163" t="str">
        <f t="shared" si="18"/>
        <v/>
      </c>
      <c r="P285" s="3"/>
      <c r="Q285" s="16" t="str">
        <f t="shared" si="19"/>
        <v/>
      </c>
      <c r="R285" s="134"/>
      <c r="S285" s="134"/>
      <c r="T285" s="3"/>
    </row>
    <row r="286" spans="1:20" x14ac:dyDescent="0.4">
      <c r="A286" s="134"/>
      <c r="B286" s="135"/>
      <c r="C286" s="40"/>
      <c r="D286" s="13"/>
      <c r="E286" s="3"/>
      <c r="F286" s="4"/>
      <c r="G286" s="29"/>
      <c r="H286" s="33" t="str">
        <f t="shared" si="16"/>
        <v/>
      </c>
      <c r="I286" s="139"/>
      <c r="J286" s="140"/>
      <c r="K286" s="45"/>
      <c r="L286" s="40"/>
      <c r="M286" s="4"/>
      <c r="N286" s="15" t="str">
        <f t="shared" si="17"/>
        <v/>
      </c>
      <c r="O286" s="163" t="str">
        <f t="shared" si="18"/>
        <v/>
      </c>
      <c r="P286" s="3"/>
      <c r="Q286" s="16" t="str">
        <f t="shared" si="19"/>
        <v/>
      </c>
      <c r="R286" s="134"/>
      <c r="S286" s="134"/>
      <c r="T286" s="3"/>
    </row>
    <row r="287" spans="1:20" x14ac:dyDescent="0.4">
      <c r="A287" s="134"/>
      <c r="B287" s="135"/>
      <c r="C287" s="40"/>
      <c r="D287" s="13"/>
      <c r="E287" s="3"/>
      <c r="F287" s="4"/>
      <c r="G287" s="29"/>
      <c r="H287" s="33" t="str">
        <f t="shared" si="16"/>
        <v/>
      </c>
      <c r="I287" s="139"/>
      <c r="J287" s="140"/>
      <c r="K287" s="45"/>
      <c r="L287" s="40"/>
      <c r="M287" s="4"/>
      <c r="N287" s="15" t="str">
        <f t="shared" si="17"/>
        <v/>
      </c>
      <c r="O287" s="163" t="str">
        <f t="shared" si="18"/>
        <v/>
      </c>
      <c r="P287" s="3"/>
      <c r="Q287" s="16" t="str">
        <f t="shared" si="19"/>
        <v/>
      </c>
      <c r="R287" s="134"/>
      <c r="S287" s="134"/>
      <c r="T287" s="3"/>
    </row>
    <row r="288" spans="1:20" x14ac:dyDescent="0.4">
      <c r="A288" s="134"/>
      <c r="B288" s="135"/>
      <c r="C288" s="40"/>
      <c r="D288" s="13"/>
      <c r="E288" s="3"/>
      <c r="F288" s="4"/>
      <c r="G288" s="29"/>
      <c r="H288" s="33" t="str">
        <f t="shared" si="16"/>
        <v/>
      </c>
      <c r="I288" s="139"/>
      <c r="J288" s="140"/>
      <c r="K288" s="45"/>
      <c r="L288" s="40"/>
      <c r="M288" s="4"/>
      <c r="N288" s="15" t="str">
        <f t="shared" si="17"/>
        <v/>
      </c>
      <c r="O288" s="163" t="str">
        <f t="shared" si="18"/>
        <v/>
      </c>
      <c r="P288" s="3"/>
      <c r="Q288" s="16" t="str">
        <f t="shared" si="19"/>
        <v/>
      </c>
      <c r="R288" s="134"/>
      <c r="S288" s="134"/>
      <c r="T288" s="3"/>
    </row>
    <row r="289" spans="1:20" x14ac:dyDescent="0.4">
      <c r="A289" s="134"/>
      <c r="B289" s="135"/>
      <c r="C289" s="40"/>
      <c r="D289" s="13"/>
      <c r="E289" s="3"/>
      <c r="F289" s="4"/>
      <c r="G289" s="29"/>
      <c r="H289" s="33" t="str">
        <f t="shared" si="16"/>
        <v/>
      </c>
      <c r="I289" s="139"/>
      <c r="J289" s="140"/>
      <c r="K289" s="45"/>
      <c r="L289" s="40"/>
      <c r="M289" s="4"/>
      <c r="N289" s="15" t="str">
        <f t="shared" si="17"/>
        <v/>
      </c>
      <c r="O289" s="163" t="str">
        <f t="shared" si="18"/>
        <v/>
      </c>
      <c r="P289" s="3"/>
      <c r="Q289" s="16" t="str">
        <f t="shared" si="19"/>
        <v/>
      </c>
      <c r="R289" s="134"/>
      <c r="S289" s="134"/>
      <c r="T289" s="3"/>
    </row>
    <row r="290" spans="1:20" x14ac:dyDescent="0.4">
      <c r="A290" s="134"/>
      <c r="B290" s="135"/>
      <c r="C290" s="40"/>
      <c r="D290" s="13"/>
      <c r="E290" s="3"/>
      <c r="F290" s="4"/>
      <c r="G290" s="29"/>
      <c r="H290" s="33" t="str">
        <f t="shared" si="16"/>
        <v/>
      </c>
      <c r="I290" s="139"/>
      <c r="J290" s="140"/>
      <c r="K290" s="45"/>
      <c r="L290" s="40"/>
      <c r="M290" s="4"/>
      <c r="N290" s="15" t="str">
        <f t="shared" si="17"/>
        <v/>
      </c>
      <c r="O290" s="163" t="str">
        <f t="shared" si="18"/>
        <v/>
      </c>
      <c r="P290" s="3"/>
      <c r="Q290" s="16" t="str">
        <f t="shared" si="19"/>
        <v/>
      </c>
      <c r="R290" s="134"/>
      <c r="S290" s="134"/>
      <c r="T290" s="3"/>
    </row>
    <row r="291" spans="1:20" x14ac:dyDescent="0.4">
      <c r="A291" s="134"/>
      <c r="B291" s="135"/>
      <c r="C291" s="40"/>
      <c r="D291" s="13"/>
      <c r="E291" s="3"/>
      <c r="F291" s="4"/>
      <c r="G291" s="29"/>
      <c r="H291" s="33" t="str">
        <f t="shared" si="16"/>
        <v/>
      </c>
      <c r="I291" s="139"/>
      <c r="J291" s="140"/>
      <c r="K291" s="45"/>
      <c r="L291" s="40"/>
      <c r="M291" s="4"/>
      <c r="N291" s="15" t="str">
        <f t="shared" si="17"/>
        <v/>
      </c>
      <c r="O291" s="163" t="str">
        <f t="shared" si="18"/>
        <v/>
      </c>
      <c r="P291" s="3"/>
      <c r="Q291" s="16" t="str">
        <f t="shared" si="19"/>
        <v/>
      </c>
      <c r="R291" s="134"/>
      <c r="S291" s="134"/>
      <c r="T291" s="3"/>
    </row>
    <row r="292" spans="1:20" x14ac:dyDescent="0.4">
      <c r="A292" s="134"/>
      <c r="B292" s="135"/>
      <c r="C292" s="40"/>
      <c r="D292" s="13"/>
      <c r="E292" s="3"/>
      <c r="F292" s="4"/>
      <c r="G292" s="29"/>
      <c r="H292" s="33" t="str">
        <f t="shared" si="16"/>
        <v/>
      </c>
      <c r="I292" s="139"/>
      <c r="J292" s="140"/>
      <c r="K292" s="45"/>
      <c r="L292" s="40"/>
      <c r="M292" s="4"/>
      <c r="N292" s="15" t="str">
        <f t="shared" si="17"/>
        <v/>
      </c>
      <c r="O292" s="163" t="str">
        <f t="shared" si="18"/>
        <v/>
      </c>
      <c r="P292" s="3"/>
      <c r="Q292" s="16" t="str">
        <f t="shared" si="19"/>
        <v/>
      </c>
      <c r="R292" s="134"/>
      <c r="S292" s="134"/>
      <c r="T292" s="3"/>
    </row>
    <row r="293" spans="1:20" x14ac:dyDescent="0.4">
      <c r="A293" s="134"/>
      <c r="B293" s="135"/>
      <c r="C293" s="40"/>
      <c r="D293" s="13"/>
      <c r="E293" s="3"/>
      <c r="F293" s="4"/>
      <c r="G293" s="29"/>
      <c r="H293" s="33" t="str">
        <f t="shared" si="16"/>
        <v/>
      </c>
      <c r="I293" s="139"/>
      <c r="J293" s="140"/>
      <c r="K293" s="45"/>
      <c r="L293" s="40"/>
      <c r="M293" s="4"/>
      <c r="N293" s="15" t="str">
        <f t="shared" si="17"/>
        <v/>
      </c>
      <c r="O293" s="163" t="str">
        <f t="shared" si="18"/>
        <v/>
      </c>
      <c r="P293" s="3"/>
      <c r="Q293" s="16" t="str">
        <f t="shared" si="19"/>
        <v/>
      </c>
      <c r="R293" s="134"/>
      <c r="S293" s="134"/>
      <c r="T293" s="3"/>
    </row>
    <row r="294" spans="1:20" x14ac:dyDescent="0.4">
      <c r="A294" s="134"/>
      <c r="B294" s="135"/>
      <c r="C294" s="40"/>
      <c r="D294" s="13"/>
      <c r="E294" s="3"/>
      <c r="F294" s="4"/>
      <c r="G294" s="29"/>
      <c r="H294" s="33" t="str">
        <f t="shared" si="16"/>
        <v/>
      </c>
      <c r="I294" s="139"/>
      <c r="J294" s="140"/>
      <c r="K294" s="45"/>
      <c r="L294" s="40"/>
      <c r="M294" s="4"/>
      <c r="N294" s="15" t="str">
        <f t="shared" si="17"/>
        <v/>
      </c>
      <c r="O294" s="163" t="str">
        <f t="shared" si="18"/>
        <v/>
      </c>
      <c r="P294" s="3"/>
      <c r="Q294" s="16" t="str">
        <f t="shared" si="19"/>
        <v/>
      </c>
      <c r="R294" s="134"/>
      <c r="S294" s="134"/>
      <c r="T294" s="3"/>
    </row>
    <row r="295" spans="1:20" x14ac:dyDescent="0.4">
      <c r="A295" s="134"/>
      <c r="B295" s="135"/>
      <c r="C295" s="40"/>
      <c r="D295" s="13"/>
      <c r="E295" s="3"/>
      <c r="F295" s="4"/>
      <c r="G295" s="29"/>
      <c r="H295" s="33" t="str">
        <f t="shared" si="16"/>
        <v/>
      </c>
      <c r="I295" s="139"/>
      <c r="J295" s="140"/>
      <c r="K295" s="45"/>
      <c r="L295" s="40"/>
      <c r="M295" s="4"/>
      <c r="N295" s="15" t="str">
        <f t="shared" si="17"/>
        <v/>
      </c>
      <c r="O295" s="163" t="str">
        <f t="shared" si="18"/>
        <v/>
      </c>
      <c r="P295" s="3"/>
      <c r="Q295" s="16" t="str">
        <f t="shared" si="19"/>
        <v/>
      </c>
      <c r="R295" s="134"/>
      <c r="S295" s="134"/>
      <c r="T295" s="3"/>
    </row>
    <row r="296" spans="1:20" x14ac:dyDescent="0.4">
      <c r="A296" s="134"/>
      <c r="B296" s="135"/>
      <c r="C296" s="40"/>
      <c r="D296" s="13"/>
      <c r="E296" s="3"/>
      <c r="F296" s="4"/>
      <c r="G296" s="29"/>
      <c r="H296" s="33" t="str">
        <f t="shared" si="16"/>
        <v/>
      </c>
      <c r="I296" s="139"/>
      <c r="J296" s="140"/>
      <c r="K296" s="45"/>
      <c r="L296" s="40"/>
      <c r="M296" s="4"/>
      <c r="N296" s="15" t="str">
        <f t="shared" si="17"/>
        <v/>
      </c>
      <c r="O296" s="163" t="str">
        <f t="shared" si="18"/>
        <v/>
      </c>
      <c r="P296" s="3"/>
      <c r="Q296" s="16" t="str">
        <f t="shared" si="19"/>
        <v/>
      </c>
      <c r="R296" s="134"/>
      <c r="S296" s="134"/>
      <c r="T296" s="3"/>
    </row>
    <row r="297" spans="1:20" x14ac:dyDescent="0.4">
      <c r="A297" s="134"/>
      <c r="B297" s="135"/>
      <c r="C297" s="40"/>
      <c r="D297" s="13"/>
      <c r="E297" s="3"/>
      <c r="F297" s="4"/>
      <c r="G297" s="29"/>
      <c r="H297" s="33" t="str">
        <f t="shared" si="16"/>
        <v/>
      </c>
      <c r="I297" s="139"/>
      <c r="J297" s="140"/>
      <c r="K297" s="45"/>
      <c r="L297" s="40"/>
      <c r="M297" s="4"/>
      <c r="N297" s="15" t="str">
        <f t="shared" si="17"/>
        <v/>
      </c>
      <c r="O297" s="163" t="str">
        <f t="shared" si="18"/>
        <v/>
      </c>
      <c r="P297" s="3"/>
      <c r="Q297" s="16" t="str">
        <f t="shared" si="19"/>
        <v/>
      </c>
      <c r="R297" s="134"/>
      <c r="S297" s="134"/>
      <c r="T297" s="3"/>
    </row>
    <row r="298" spans="1:20" x14ac:dyDescent="0.4">
      <c r="A298" s="134"/>
      <c r="B298" s="135"/>
      <c r="C298" s="40"/>
      <c r="D298" s="13"/>
      <c r="E298" s="3"/>
      <c r="F298" s="4"/>
      <c r="G298" s="29"/>
      <c r="H298" s="33" t="str">
        <f t="shared" si="16"/>
        <v/>
      </c>
      <c r="I298" s="139"/>
      <c r="J298" s="140"/>
      <c r="K298" s="45"/>
      <c r="L298" s="40"/>
      <c r="M298" s="4"/>
      <c r="N298" s="15" t="str">
        <f t="shared" si="17"/>
        <v/>
      </c>
      <c r="O298" s="163" t="str">
        <f t="shared" si="18"/>
        <v/>
      </c>
      <c r="P298" s="3"/>
      <c r="Q298" s="16" t="str">
        <f t="shared" si="19"/>
        <v/>
      </c>
      <c r="R298" s="134"/>
      <c r="S298" s="134"/>
      <c r="T298" s="3"/>
    </row>
    <row r="299" spans="1:20" x14ac:dyDescent="0.4">
      <c r="A299" s="134"/>
      <c r="B299" s="135"/>
      <c r="C299" s="40"/>
      <c r="D299" s="13"/>
      <c r="E299" s="3"/>
      <c r="F299" s="4"/>
      <c r="G299" s="29"/>
      <c r="H299" s="33" t="str">
        <f t="shared" si="16"/>
        <v/>
      </c>
      <c r="I299" s="139"/>
      <c r="J299" s="140"/>
      <c r="K299" s="45"/>
      <c r="L299" s="40"/>
      <c r="M299" s="4"/>
      <c r="N299" s="15" t="str">
        <f t="shared" si="17"/>
        <v/>
      </c>
      <c r="O299" s="163" t="str">
        <f t="shared" si="18"/>
        <v/>
      </c>
      <c r="P299" s="3"/>
      <c r="Q299" s="16" t="str">
        <f t="shared" si="19"/>
        <v/>
      </c>
      <c r="R299" s="134"/>
      <c r="S299" s="134"/>
      <c r="T299" s="3"/>
    </row>
    <row r="300" spans="1:20" x14ac:dyDescent="0.4">
      <c r="A300" s="134"/>
      <c r="B300" s="135"/>
      <c r="C300" s="40"/>
      <c r="D300" s="13"/>
      <c r="E300" s="3"/>
      <c r="F300" s="4"/>
      <c r="G300" s="29"/>
      <c r="H300" s="33" t="str">
        <f t="shared" si="16"/>
        <v/>
      </c>
      <c r="I300" s="139"/>
      <c r="J300" s="140"/>
      <c r="K300" s="45"/>
      <c r="L300" s="40"/>
      <c r="M300" s="4"/>
      <c r="N300" s="15" t="str">
        <f t="shared" si="17"/>
        <v/>
      </c>
      <c r="O300" s="163" t="str">
        <f t="shared" si="18"/>
        <v/>
      </c>
      <c r="P300" s="3"/>
      <c r="Q300" s="16" t="str">
        <f t="shared" si="19"/>
        <v/>
      </c>
      <c r="R300" s="134"/>
      <c r="S300" s="134"/>
      <c r="T300" s="3"/>
    </row>
    <row r="301" spans="1:20" x14ac:dyDescent="0.4">
      <c r="A301" s="134"/>
      <c r="B301" s="135"/>
      <c r="C301" s="40"/>
      <c r="D301" s="13"/>
      <c r="E301" s="3"/>
      <c r="F301" s="4"/>
      <c r="G301" s="29"/>
      <c r="H301" s="33" t="str">
        <f t="shared" si="16"/>
        <v/>
      </c>
      <c r="I301" s="139"/>
      <c r="J301" s="140"/>
      <c r="K301" s="45"/>
      <c r="L301" s="40"/>
      <c r="M301" s="4"/>
      <c r="N301" s="15" t="str">
        <f t="shared" si="17"/>
        <v/>
      </c>
      <c r="O301" s="163" t="str">
        <f t="shared" si="18"/>
        <v/>
      </c>
      <c r="P301" s="3"/>
      <c r="Q301" s="16" t="str">
        <f t="shared" si="19"/>
        <v/>
      </c>
      <c r="R301" s="134"/>
      <c r="S301" s="134"/>
      <c r="T301" s="3"/>
    </row>
    <row r="302" spans="1:20" x14ac:dyDescent="0.4">
      <c r="A302" s="134"/>
      <c r="B302" s="135"/>
      <c r="C302" s="40"/>
      <c r="D302" s="13"/>
      <c r="E302" s="3"/>
      <c r="F302" s="4"/>
      <c r="G302" s="29"/>
      <c r="H302" s="33" t="str">
        <f t="shared" si="16"/>
        <v/>
      </c>
      <c r="I302" s="139"/>
      <c r="J302" s="140"/>
      <c r="K302" s="45"/>
      <c r="L302" s="40"/>
      <c r="M302" s="4"/>
      <c r="N302" s="15" t="str">
        <f t="shared" si="17"/>
        <v/>
      </c>
      <c r="O302" s="163" t="str">
        <f t="shared" si="18"/>
        <v/>
      </c>
      <c r="P302" s="3"/>
      <c r="Q302" s="16" t="str">
        <f t="shared" si="19"/>
        <v/>
      </c>
      <c r="R302" s="134"/>
      <c r="S302" s="134"/>
      <c r="T302" s="3"/>
    </row>
    <row r="303" spans="1:20" x14ac:dyDescent="0.4">
      <c r="A303" s="134"/>
      <c r="B303" s="135"/>
      <c r="C303" s="40"/>
      <c r="D303" s="13"/>
      <c r="E303" s="3"/>
      <c r="F303" s="4"/>
      <c r="G303" s="29"/>
      <c r="H303" s="33" t="str">
        <f t="shared" si="16"/>
        <v/>
      </c>
      <c r="I303" s="139"/>
      <c r="J303" s="140"/>
      <c r="K303" s="45"/>
      <c r="L303" s="40"/>
      <c r="M303" s="4"/>
      <c r="N303" s="15" t="str">
        <f t="shared" si="17"/>
        <v/>
      </c>
      <c r="O303" s="163" t="str">
        <f t="shared" si="18"/>
        <v/>
      </c>
      <c r="P303" s="3"/>
      <c r="Q303" s="16" t="str">
        <f t="shared" si="19"/>
        <v/>
      </c>
      <c r="R303" s="134"/>
      <c r="S303" s="134"/>
      <c r="T303" s="3"/>
    </row>
    <row r="304" spans="1:20" x14ac:dyDescent="0.4">
      <c r="A304" s="134"/>
      <c r="B304" s="135"/>
      <c r="C304" s="40"/>
      <c r="D304" s="13"/>
      <c r="E304" s="3"/>
      <c r="F304" s="4"/>
      <c r="G304" s="29"/>
      <c r="H304" s="33" t="str">
        <f t="shared" si="16"/>
        <v/>
      </c>
      <c r="I304" s="139"/>
      <c r="J304" s="140"/>
      <c r="K304" s="45"/>
      <c r="L304" s="40"/>
      <c r="M304" s="4"/>
      <c r="N304" s="15" t="str">
        <f t="shared" si="17"/>
        <v/>
      </c>
      <c r="O304" s="163" t="str">
        <f t="shared" si="18"/>
        <v/>
      </c>
      <c r="P304" s="3"/>
      <c r="Q304" s="16" t="str">
        <f t="shared" si="19"/>
        <v/>
      </c>
      <c r="R304" s="134"/>
      <c r="S304" s="134"/>
      <c r="T304" s="3"/>
    </row>
    <row r="305" spans="1:20" x14ac:dyDescent="0.4">
      <c r="A305" s="134"/>
      <c r="B305" s="135"/>
      <c r="C305" s="40"/>
      <c r="D305" s="13"/>
      <c r="E305" s="3"/>
      <c r="F305" s="4"/>
      <c r="G305" s="29"/>
      <c r="H305" s="33" t="str">
        <f t="shared" si="16"/>
        <v/>
      </c>
      <c r="I305" s="139"/>
      <c r="J305" s="140"/>
      <c r="K305" s="45"/>
      <c r="L305" s="40"/>
      <c r="M305" s="4"/>
      <c r="N305" s="15" t="str">
        <f t="shared" si="17"/>
        <v/>
      </c>
      <c r="O305" s="163" t="str">
        <f t="shared" si="18"/>
        <v/>
      </c>
      <c r="P305" s="3"/>
      <c r="Q305" s="16" t="str">
        <f t="shared" si="19"/>
        <v/>
      </c>
      <c r="R305" s="134"/>
      <c r="S305" s="134"/>
      <c r="T305" s="3"/>
    </row>
    <row r="306" spans="1:20" x14ac:dyDescent="0.4">
      <c r="A306" s="134"/>
      <c r="B306" s="135"/>
      <c r="C306" s="40"/>
      <c r="D306" s="13"/>
      <c r="E306" s="3"/>
      <c r="F306" s="4"/>
      <c r="G306" s="29"/>
      <c r="H306" s="33" t="str">
        <f t="shared" si="16"/>
        <v/>
      </c>
      <c r="I306" s="139"/>
      <c r="J306" s="140"/>
      <c r="K306" s="45"/>
      <c r="L306" s="40"/>
      <c r="M306" s="4"/>
      <c r="N306" s="15" t="str">
        <f t="shared" si="17"/>
        <v/>
      </c>
      <c r="O306" s="163" t="str">
        <f t="shared" si="18"/>
        <v/>
      </c>
      <c r="P306" s="3"/>
      <c r="Q306" s="16" t="str">
        <f t="shared" si="19"/>
        <v/>
      </c>
      <c r="R306" s="134"/>
      <c r="S306" s="134"/>
      <c r="T306" s="3"/>
    </row>
    <row r="307" spans="1:20" x14ac:dyDescent="0.4">
      <c r="A307" s="134"/>
      <c r="B307" s="135"/>
      <c r="C307" s="40"/>
      <c r="D307" s="13"/>
      <c r="E307" s="3"/>
      <c r="F307" s="4"/>
      <c r="G307" s="29"/>
      <c r="H307" s="33" t="str">
        <f t="shared" si="16"/>
        <v/>
      </c>
      <c r="I307" s="139"/>
      <c r="J307" s="140"/>
      <c r="K307" s="45"/>
      <c r="L307" s="40"/>
      <c r="M307" s="4"/>
      <c r="N307" s="15" t="str">
        <f t="shared" si="17"/>
        <v/>
      </c>
      <c r="O307" s="163" t="str">
        <f t="shared" si="18"/>
        <v/>
      </c>
      <c r="P307" s="3"/>
      <c r="Q307" s="16" t="str">
        <f t="shared" si="19"/>
        <v/>
      </c>
      <c r="R307" s="134"/>
      <c r="S307" s="134"/>
      <c r="T307" s="3"/>
    </row>
    <row r="308" spans="1:20" x14ac:dyDescent="0.4">
      <c r="A308" s="134"/>
      <c r="B308" s="135"/>
      <c r="C308" s="40"/>
      <c r="D308" s="13"/>
      <c r="E308" s="3"/>
      <c r="F308" s="4"/>
      <c r="G308" s="29"/>
      <c r="H308" s="33" t="str">
        <f t="shared" si="16"/>
        <v/>
      </c>
      <c r="I308" s="139"/>
      <c r="J308" s="140"/>
      <c r="K308" s="45"/>
      <c r="L308" s="40"/>
      <c r="M308" s="4"/>
      <c r="N308" s="15" t="str">
        <f t="shared" si="17"/>
        <v/>
      </c>
      <c r="O308" s="163" t="str">
        <f t="shared" si="18"/>
        <v/>
      </c>
      <c r="P308" s="3"/>
      <c r="Q308" s="16" t="str">
        <f t="shared" si="19"/>
        <v/>
      </c>
      <c r="R308" s="134"/>
      <c r="S308" s="134"/>
      <c r="T308" s="3"/>
    </row>
    <row r="309" spans="1:20" x14ac:dyDescent="0.4">
      <c r="A309" s="134"/>
      <c r="B309" s="135"/>
      <c r="C309" s="40"/>
      <c r="D309" s="13"/>
      <c r="E309" s="3"/>
      <c r="F309" s="4"/>
      <c r="G309" s="29"/>
      <c r="H309" s="33" t="str">
        <f t="shared" si="16"/>
        <v/>
      </c>
      <c r="I309" s="139"/>
      <c r="J309" s="140"/>
      <c r="K309" s="45"/>
      <c r="L309" s="40"/>
      <c r="M309" s="4"/>
      <c r="N309" s="15" t="str">
        <f t="shared" si="17"/>
        <v/>
      </c>
      <c r="O309" s="163" t="str">
        <f t="shared" si="18"/>
        <v/>
      </c>
      <c r="P309" s="3"/>
      <c r="Q309" s="16" t="str">
        <f t="shared" si="19"/>
        <v/>
      </c>
      <c r="R309" s="134"/>
      <c r="S309" s="134"/>
      <c r="T309" s="3"/>
    </row>
    <row r="310" spans="1:20" x14ac:dyDescent="0.4">
      <c r="A310" s="134"/>
      <c r="B310" s="135"/>
      <c r="C310" s="40"/>
      <c r="D310" s="13"/>
      <c r="E310" s="3"/>
      <c r="F310" s="4"/>
      <c r="G310" s="29"/>
      <c r="H310" s="33" t="str">
        <f t="shared" si="16"/>
        <v/>
      </c>
      <c r="I310" s="139"/>
      <c r="J310" s="140"/>
      <c r="K310" s="45"/>
      <c r="L310" s="40"/>
      <c r="M310" s="4"/>
      <c r="N310" s="15" t="str">
        <f t="shared" si="17"/>
        <v/>
      </c>
      <c r="O310" s="163" t="str">
        <f t="shared" si="18"/>
        <v/>
      </c>
      <c r="P310" s="3"/>
      <c r="Q310" s="16" t="str">
        <f t="shared" si="19"/>
        <v/>
      </c>
      <c r="R310" s="134"/>
      <c r="S310" s="134"/>
      <c r="T310" s="3"/>
    </row>
    <row r="311" spans="1:20" x14ac:dyDescent="0.4">
      <c r="A311" s="134"/>
      <c r="B311" s="135"/>
      <c r="C311" s="40"/>
      <c r="D311" s="13"/>
      <c r="E311" s="3"/>
      <c r="F311" s="4"/>
      <c r="G311" s="29"/>
      <c r="H311" s="33" t="str">
        <f t="shared" si="16"/>
        <v/>
      </c>
      <c r="I311" s="139"/>
      <c r="J311" s="140"/>
      <c r="K311" s="45"/>
      <c r="L311" s="40"/>
      <c r="M311" s="4"/>
      <c r="N311" s="15" t="str">
        <f t="shared" si="17"/>
        <v/>
      </c>
      <c r="O311" s="163" t="str">
        <f t="shared" si="18"/>
        <v/>
      </c>
      <c r="P311" s="3"/>
      <c r="Q311" s="16" t="str">
        <f t="shared" si="19"/>
        <v/>
      </c>
      <c r="R311" s="134"/>
      <c r="S311" s="134"/>
      <c r="T311" s="3"/>
    </row>
    <row r="312" spans="1:20" x14ac:dyDescent="0.4">
      <c r="A312" s="134"/>
      <c r="B312" s="135"/>
      <c r="C312" s="40"/>
      <c r="D312" s="13"/>
      <c r="E312" s="3"/>
      <c r="F312" s="4"/>
      <c r="G312" s="29"/>
      <c r="H312" s="33" t="str">
        <f t="shared" si="16"/>
        <v/>
      </c>
      <c r="I312" s="139"/>
      <c r="J312" s="140"/>
      <c r="K312" s="45"/>
      <c r="L312" s="40"/>
      <c r="M312" s="4"/>
      <c r="N312" s="15" t="str">
        <f t="shared" si="17"/>
        <v/>
      </c>
      <c r="O312" s="163" t="str">
        <f t="shared" si="18"/>
        <v/>
      </c>
      <c r="P312" s="3"/>
      <c r="Q312" s="16" t="str">
        <f t="shared" si="19"/>
        <v/>
      </c>
      <c r="R312" s="134"/>
      <c r="S312" s="134"/>
      <c r="T312" s="3"/>
    </row>
    <row r="313" spans="1:20" x14ac:dyDescent="0.4">
      <c r="A313" s="134"/>
      <c r="B313" s="135"/>
      <c r="C313" s="40"/>
      <c r="D313" s="13"/>
      <c r="E313" s="3"/>
      <c r="F313" s="4"/>
      <c r="G313" s="29"/>
      <c r="H313" s="33" t="str">
        <f t="shared" si="16"/>
        <v/>
      </c>
      <c r="I313" s="139"/>
      <c r="J313" s="140"/>
      <c r="K313" s="45"/>
      <c r="L313" s="40"/>
      <c r="M313" s="4"/>
      <c r="N313" s="15" t="str">
        <f t="shared" si="17"/>
        <v/>
      </c>
      <c r="O313" s="163" t="str">
        <f t="shared" si="18"/>
        <v/>
      </c>
      <c r="P313" s="3"/>
      <c r="Q313" s="16" t="str">
        <f t="shared" si="19"/>
        <v/>
      </c>
      <c r="R313" s="134"/>
      <c r="S313" s="134"/>
      <c r="T313" s="3"/>
    </row>
    <row r="314" spans="1:20" x14ac:dyDescent="0.4">
      <c r="A314" s="134"/>
      <c r="B314" s="135"/>
      <c r="C314" s="40"/>
      <c r="D314" s="13"/>
      <c r="E314" s="3"/>
      <c r="F314" s="4"/>
      <c r="G314" s="29"/>
      <c r="H314" s="33" t="str">
        <f t="shared" si="16"/>
        <v/>
      </c>
      <c r="I314" s="139"/>
      <c r="J314" s="140"/>
      <c r="K314" s="45"/>
      <c r="L314" s="40"/>
      <c r="M314" s="4"/>
      <c r="N314" s="15" t="str">
        <f t="shared" si="17"/>
        <v/>
      </c>
      <c r="O314" s="163" t="str">
        <f t="shared" si="18"/>
        <v/>
      </c>
      <c r="P314" s="3"/>
      <c r="Q314" s="16" t="str">
        <f t="shared" si="19"/>
        <v/>
      </c>
      <c r="R314" s="134"/>
      <c r="S314" s="134"/>
      <c r="T314" s="3"/>
    </row>
    <row r="315" spans="1:20" x14ac:dyDescent="0.4">
      <c r="A315" s="134"/>
      <c r="B315" s="135"/>
      <c r="C315" s="40"/>
      <c r="D315" s="13"/>
      <c r="E315" s="3"/>
      <c r="F315" s="4"/>
      <c r="G315" s="29"/>
      <c r="H315" s="33" t="str">
        <f t="shared" si="16"/>
        <v/>
      </c>
      <c r="I315" s="139"/>
      <c r="J315" s="140"/>
      <c r="K315" s="45"/>
      <c r="L315" s="40"/>
      <c r="M315" s="4"/>
      <c r="N315" s="15" t="str">
        <f t="shared" si="17"/>
        <v/>
      </c>
      <c r="O315" s="163" t="str">
        <f t="shared" si="18"/>
        <v/>
      </c>
      <c r="P315" s="3"/>
      <c r="Q315" s="16" t="str">
        <f t="shared" si="19"/>
        <v/>
      </c>
      <c r="R315" s="134"/>
      <c r="S315" s="134"/>
      <c r="T315" s="3"/>
    </row>
    <row r="316" spans="1:20" x14ac:dyDescent="0.4">
      <c r="A316" s="134"/>
      <c r="B316" s="135"/>
      <c r="C316" s="40"/>
      <c r="D316" s="13"/>
      <c r="E316" s="3"/>
      <c r="F316" s="4"/>
      <c r="G316" s="29"/>
      <c r="H316" s="33" t="str">
        <f t="shared" si="16"/>
        <v/>
      </c>
      <c r="I316" s="139"/>
      <c r="J316" s="140"/>
      <c r="K316" s="45"/>
      <c r="L316" s="40"/>
      <c r="M316" s="4"/>
      <c r="N316" s="15" t="str">
        <f t="shared" si="17"/>
        <v/>
      </c>
      <c r="O316" s="163" t="str">
        <f t="shared" si="18"/>
        <v/>
      </c>
      <c r="P316" s="3"/>
      <c r="Q316" s="16" t="str">
        <f t="shared" si="19"/>
        <v/>
      </c>
      <c r="R316" s="134"/>
      <c r="S316" s="134"/>
      <c r="T316" s="3"/>
    </row>
    <row r="317" spans="1:20" x14ac:dyDescent="0.4">
      <c r="A317" s="134"/>
      <c r="B317" s="135"/>
      <c r="C317" s="40"/>
      <c r="D317" s="13"/>
      <c r="E317" s="3"/>
      <c r="F317" s="4"/>
      <c r="G317" s="29"/>
      <c r="H317" s="33" t="str">
        <f t="shared" si="16"/>
        <v/>
      </c>
      <c r="I317" s="139"/>
      <c r="J317" s="140"/>
      <c r="K317" s="45"/>
      <c r="L317" s="40"/>
      <c r="M317" s="4"/>
      <c r="N317" s="15" t="str">
        <f t="shared" si="17"/>
        <v/>
      </c>
      <c r="O317" s="163" t="str">
        <f t="shared" si="18"/>
        <v/>
      </c>
      <c r="P317" s="3"/>
      <c r="Q317" s="16" t="str">
        <f t="shared" si="19"/>
        <v/>
      </c>
      <c r="R317" s="134"/>
      <c r="S317" s="134"/>
      <c r="T317" s="3"/>
    </row>
    <row r="318" spans="1:20" x14ac:dyDescent="0.4">
      <c r="A318" s="134"/>
      <c r="B318" s="135"/>
      <c r="C318" s="40"/>
      <c r="D318" s="13"/>
      <c r="E318" s="3"/>
      <c r="F318" s="4"/>
      <c r="G318" s="29"/>
      <c r="H318" s="33" t="str">
        <f t="shared" si="16"/>
        <v/>
      </c>
      <c r="I318" s="139"/>
      <c r="J318" s="140"/>
      <c r="K318" s="45"/>
      <c r="L318" s="40"/>
      <c r="M318" s="4"/>
      <c r="N318" s="15" t="str">
        <f t="shared" si="17"/>
        <v/>
      </c>
      <c r="O318" s="163" t="str">
        <f t="shared" si="18"/>
        <v/>
      </c>
      <c r="P318" s="3"/>
      <c r="Q318" s="16" t="str">
        <f t="shared" si="19"/>
        <v/>
      </c>
      <c r="R318" s="134"/>
      <c r="S318" s="134"/>
      <c r="T318" s="3"/>
    </row>
    <row r="319" spans="1:20" x14ac:dyDescent="0.4">
      <c r="A319" s="134"/>
      <c r="B319" s="135"/>
      <c r="C319" s="40"/>
      <c r="D319" s="13"/>
      <c r="E319" s="3"/>
      <c r="F319" s="4"/>
      <c r="G319" s="29"/>
      <c r="H319" s="33" t="str">
        <f t="shared" si="16"/>
        <v/>
      </c>
      <c r="I319" s="139"/>
      <c r="J319" s="140"/>
      <c r="K319" s="45"/>
      <c r="L319" s="40"/>
      <c r="M319" s="4"/>
      <c r="N319" s="15" t="str">
        <f t="shared" si="17"/>
        <v/>
      </c>
      <c r="O319" s="163" t="str">
        <f t="shared" si="18"/>
        <v/>
      </c>
      <c r="P319" s="3"/>
      <c r="Q319" s="16" t="str">
        <f t="shared" si="19"/>
        <v/>
      </c>
      <c r="R319" s="134"/>
      <c r="S319" s="134"/>
      <c r="T319" s="3"/>
    </row>
    <row r="320" spans="1:20" x14ac:dyDescent="0.4">
      <c r="A320" s="134"/>
      <c r="B320" s="135"/>
      <c r="C320" s="40"/>
      <c r="D320" s="13"/>
      <c r="E320" s="3"/>
      <c r="F320" s="4"/>
      <c r="G320" s="29"/>
      <c r="H320" s="33" t="str">
        <f t="shared" si="16"/>
        <v/>
      </c>
      <c r="I320" s="139"/>
      <c r="J320" s="140"/>
      <c r="K320" s="45"/>
      <c r="L320" s="40"/>
      <c r="M320" s="4"/>
      <c r="N320" s="15" t="str">
        <f t="shared" si="17"/>
        <v/>
      </c>
      <c r="O320" s="163" t="str">
        <f t="shared" si="18"/>
        <v/>
      </c>
      <c r="P320" s="3"/>
      <c r="Q320" s="16" t="str">
        <f t="shared" si="19"/>
        <v/>
      </c>
      <c r="R320" s="134"/>
      <c r="S320" s="134"/>
      <c r="T320" s="3"/>
    </row>
    <row r="321" spans="1:20" x14ac:dyDescent="0.4">
      <c r="A321" s="134"/>
      <c r="B321" s="135"/>
      <c r="C321" s="40"/>
      <c r="D321" s="13"/>
      <c r="E321" s="3"/>
      <c r="F321" s="4"/>
      <c r="G321" s="29"/>
      <c r="H321" s="33" t="str">
        <f t="shared" si="16"/>
        <v/>
      </c>
      <c r="I321" s="139"/>
      <c r="J321" s="140"/>
      <c r="K321" s="45"/>
      <c r="L321" s="40"/>
      <c r="M321" s="4"/>
      <c r="N321" s="15" t="str">
        <f t="shared" si="17"/>
        <v/>
      </c>
      <c r="O321" s="163" t="str">
        <f t="shared" si="18"/>
        <v/>
      </c>
      <c r="P321" s="3"/>
      <c r="Q321" s="16" t="str">
        <f t="shared" si="19"/>
        <v/>
      </c>
      <c r="R321" s="134"/>
      <c r="S321" s="134"/>
      <c r="T321" s="3"/>
    </row>
    <row r="322" spans="1:20" x14ac:dyDescent="0.4">
      <c r="A322" s="134"/>
      <c r="B322" s="135"/>
      <c r="C322" s="40"/>
      <c r="D322" s="13"/>
      <c r="E322" s="3"/>
      <c r="F322" s="4"/>
      <c r="G322" s="29"/>
      <c r="H322" s="33" t="str">
        <f t="shared" si="16"/>
        <v/>
      </c>
      <c r="I322" s="139"/>
      <c r="J322" s="140"/>
      <c r="K322" s="45"/>
      <c r="L322" s="40"/>
      <c r="M322" s="4"/>
      <c r="N322" s="15" t="str">
        <f t="shared" si="17"/>
        <v/>
      </c>
      <c r="O322" s="163" t="str">
        <f t="shared" si="18"/>
        <v/>
      </c>
      <c r="P322" s="3"/>
      <c r="Q322" s="16" t="str">
        <f t="shared" si="19"/>
        <v/>
      </c>
      <c r="R322" s="134"/>
      <c r="S322" s="134"/>
      <c r="T322" s="3"/>
    </row>
    <row r="323" spans="1:20" x14ac:dyDescent="0.4">
      <c r="A323" s="134"/>
      <c r="B323" s="135"/>
      <c r="C323" s="40"/>
      <c r="D323" s="13"/>
      <c r="E323" s="3"/>
      <c r="F323" s="4"/>
      <c r="G323" s="29"/>
      <c r="H323" s="33" t="str">
        <f t="shared" si="16"/>
        <v/>
      </c>
      <c r="I323" s="139"/>
      <c r="J323" s="140"/>
      <c r="K323" s="45"/>
      <c r="L323" s="40"/>
      <c r="M323" s="4"/>
      <c r="N323" s="15" t="str">
        <f t="shared" si="17"/>
        <v/>
      </c>
      <c r="O323" s="163" t="str">
        <f t="shared" si="18"/>
        <v/>
      </c>
      <c r="P323" s="3"/>
      <c r="Q323" s="16" t="str">
        <f t="shared" si="19"/>
        <v/>
      </c>
      <c r="R323" s="134"/>
      <c r="S323" s="134"/>
      <c r="T323" s="3"/>
    </row>
    <row r="324" spans="1:20" x14ac:dyDescent="0.4">
      <c r="A324" s="134"/>
      <c r="B324" s="135"/>
      <c r="C324" s="40"/>
      <c r="D324" s="13"/>
      <c r="E324" s="3"/>
      <c r="F324" s="4"/>
      <c r="G324" s="29"/>
      <c r="H324" s="33" t="str">
        <f t="shared" si="16"/>
        <v/>
      </c>
      <c r="I324" s="139"/>
      <c r="J324" s="140"/>
      <c r="K324" s="45"/>
      <c r="L324" s="40"/>
      <c r="M324" s="4"/>
      <c r="N324" s="15" t="str">
        <f t="shared" si="17"/>
        <v/>
      </c>
      <c r="O324" s="163" t="str">
        <f t="shared" si="18"/>
        <v/>
      </c>
      <c r="P324" s="3"/>
      <c r="Q324" s="16" t="str">
        <f t="shared" si="19"/>
        <v/>
      </c>
      <c r="R324" s="134"/>
      <c r="S324" s="134"/>
      <c r="T324" s="3"/>
    </row>
    <row r="325" spans="1:20" x14ac:dyDescent="0.4">
      <c r="A325" s="134"/>
      <c r="B325" s="135"/>
      <c r="C325" s="40"/>
      <c r="D325" s="13"/>
      <c r="E325" s="3"/>
      <c r="F325" s="4"/>
      <c r="G325" s="29"/>
      <c r="H325" s="33" t="str">
        <f t="shared" si="16"/>
        <v/>
      </c>
      <c r="I325" s="139"/>
      <c r="J325" s="140"/>
      <c r="K325" s="45"/>
      <c r="L325" s="40"/>
      <c r="M325" s="4"/>
      <c r="N325" s="15" t="str">
        <f t="shared" si="17"/>
        <v/>
      </c>
      <c r="O325" s="163" t="str">
        <f t="shared" si="18"/>
        <v/>
      </c>
      <c r="P325" s="3"/>
      <c r="Q325" s="16" t="str">
        <f t="shared" si="19"/>
        <v/>
      </c>
      <c r="R325" s="134"/>
      <c r="S325" s="134"/>
      <c r="T325" s="3"/>
    </row>
    <row r="326" spans="1:20" x14ac:dyDescent="0.4">
      <c r="A326" s="134"/>
      <c r="B326" s="135"/>
      <c r="C326" s="40"/>
      <c r="D326" s="13"/>
      <c r="E326" s="3"/>
      <c r="F326" s="4"/>
      <c r="G326" s="29"/>
      <c r="H326" s="33" t="str">
        <f t="shared" si="16"/>
        <v/>
      </c>
      <c r="I326" s="139"/>
      <c r="J326" s="140"/>
      <c r="K326" s="45"/>
      <c r="L326" s="40"/>
      <c r="M326" s="4"/>
      <c r="N326" s="15" t="str">
        <f t="shared" si="17"/>
        <v/>
      </c>
      <c r="O326" s="163" t="str">
        <f t="shared" si="18"/>
        <v/>
      </c>
      <c r="P326" s="3"/>
      <c r="Q326" s="16" t="str">
        <f t="shared" si="19"/>
        <v/>
      </c>
      <c r="R326" s="134"/>
      <c r="S326" s="134"/>
      <c r="T326" s="3"/>
    </row>
    <row r="327" spans="1:20" x14ac:dyDescent="0.4">
      <c r="A327" s="134"/>
      <c r="B327" s="135"/>
      <c r="C327" s="40"/>
      <c r="D327" s="13"/>
      <c r="E327" s="3"/>
      <c r="F327" s="4"/>
      <c r="G327" s="29"/>
      <c r="H327" s="33" t="str">
        <f t="shared" si="16"/>
        <v/>
      </c>
      <c r="I327" s="139"/>
      <c r="J327" s="140"/>
      <c r="K327" s="45"/>
      <c r="L327" s="40"/>
      <c r="M327" s="4"/>
      <c r="N327" s="15" t="str">
        <f t="shared" si="17"/>
        <v/>
      </c>
      <c r="O327" s="163" t="str">
        <f t="shared" si="18"/>
        <v/>
      </c>
      <c r="P327" s="3"/>
      <c r="Q327" s="16" t="str">
        <f t="shared" si="19"/>
        <v/>
      </c>
      <c r="R327" s="134"/>
      <c r="S327" s="134"/>
      <c r="T327" s="3"/>
    </row>
    <row r="328" spans="1:20" x14ac:dyDescent="0.4">
      <c r="A328" s="134"/>
      <c r="B328" s="135"/>
      <c r="C328" s="40"/>
      <c r="D328" s="13"/>
      <c r="E328" s="3"/>
      <c r="F328" s="4"/>
      <c r="G328" s="29"/>
      <c r="H328" s="33" t="str">
        <f t="shared" ref="H328:H391" si="20">IF(F328="","",F328*G328)</f>
        <v/>
      </c>
      <c r="I328" s="139"/>
      <c r="J328" s="140"/>
      <c r="K328" s="45"/>
      <c r="L328" s="40"/>
      <c r="M328" s="4"/>
      <c r="N328" s="15" t="str">
        <f t="shared" ref="N328:N391" si="21">IF(M328="","",(M328-F328)*G328)</f>
        <v/>
      </c>
      <c r="O328" s="163" t="str">
        <f t="shared" ref="O328:O391" si="22">IF(M328="","",ROUNDDOWN((M328-F328)/F328,4))</f>
        <v/>
      </c>
      <c r="P328" s="3"/>
      <c r="Q328" s="16" t="str">
        <f t="shared" ref="Q328:Q391" si="23">IF(ISERROR(N328-P328),"",N328-I328-P328)</f>
        <v/>
      </c>
      <c r="R328" s="134"/>
      <c r="S328" s="134"/>
      <c r="T328" s="3"/>
    </row>
    <row r="329" spans="1:20" x14ac:dyDescent="0.4">
      <c r="A329" s="134"/>
      <c r="B329" s="135"/>
      <c r="C329" s="40"/>
      <c r="D329" s="13"/>
      <c r="E329" s="3"/>
      <c r="F329" s="4"/>
      <c r="G329" s="29"/>
      <c r="H329" s="33" t="str">
        <f t="shared" si="20"/>
        <v/>
      </c>
      <c r="I329" s="139"/>
      <c r="J329" s="140"/>
      <c r="K329" s="45"/>
      <c r="L329" s="40"/>
      <c r="M329" s="4"/>
      <c r="N329" s="15" t="str">
        <f t="shared" si="21"/>
        <v/>
      </c>
      <c r="O329" s="163" t="str">
        <f t="shared" si="22"/>
        <v/>
      </c>
      <c r="P329" s="3"/>
      <c r="Q329" s="16" t="str">
        <f t="shared" si="23"/>
        <v/>
      </c>
      <c r="R329" s="134"/>
      <c r="S329" s="134"/>
      <c r="T329" s="3"/>
    </row>
    <row r="330" spans="1:20" x14ac:dyDescent="0.4">
      <c r="A330" s="134"/>
      <c r="B330" s="135"/>
      <c r="C330" s="40"/>
      <c r="D330" s="13"/>
      <c r="E330" s="3"/>
      <c r="F330" s="4"/>
      <c r="G330" s="29"/>
      <c r="H330" s="33" t="str">
        <f t="shared" si="20"/>
        <v/>
      </c>
      <c r="I330" s="139"/>
      <c r="J330" s="140"/>
      <c r="K330" s="45"/>
      <c r="L330" s="40"/>
      <c r="M330" s="4"/>
      <c r="N330" s="15" t="str">
        <f t="shared" si="21"/>
        <v/>
      </c>
      <c r="O330" s="163" t="str">
        <f t="shared" si="22"/>
        <v/>
      </c>
      <c r="P330" s="3"/>
      <c r="Q330" s="16" t="str">
        <f t="shared" si="23"/>
        <v/>
      </c>
      <c r="R330" s="134"/>
      <c r="S330" s="134"/>
      <c r="T330" s="3"/>
    </row>
    <row r="331" spans="1:20" x14ac:dyDescent="0.4">
      <c r="A331" s="134"/>
      <c r="B331" s="135"/>
      <c r="C331" s="40"/>
      <c r="D331" s="13"/>
      <c r="E331" s="3"/>
      <c r="F331" s="4"/>
      <c r="G331" s="29"/>
      <c r="H331" s="33" t="str">
        <f t="shared" si="20"/>
        <v/>
      </c>
      <c r="I331" s="139"/>
      <c r="J331" s="140"/>
      <c r="K331" s="45"/>
      <c r="L331" s="40"/>
      <c r="M331" s="4"/>
      <c r="N331" s="15" t="str">
        <f t="shared" si="21"/>
        <v/>
      </c>
      <c r="O331" s="163" t="str">
        <f t="shared" si="22"/>
        <v/>
      </c>
      <c r="P331" s="3"/>
      <c r="Q331" s="16" t="str">
        <f t="shared" si="23"/>
        <v/>
      </c>
      <c r="R331" s="134"/>
      <c r="S331" s="134"/>
      <c r="T331" s="3"/>
    </row>
    <row r="332" spans="1:20" x14ac:dyDescent="0.4">
      <c r="A332" s="134"/>
      <c r="B332" s="135"/>
      <c r="C332" s="40"/>
      <c r="D332" s="13"/>
      <c r="E332" s="3"/>
      <c r="F332" s="4"/>
      <c r="G332" s="29"/>
      <c r="H332" s="33" t="str">
        <f t="shared" si="20"/>
        <v/>
      </c>
      <c r="I332" s="139"/>
      <c r="J332" s="140"/>
      <c r="K332" s="45"/>
      <c r="L332" s="40"/>
      <c r="M332" s="4"/>
      <c r="N332" s="15" t="str">
        <f t="shared" si="21"/>
        <v/>
      </c>
      <c r="O332" s="163" t="str">
        <f t="shared" si="22"/>
        <v/>
      </c>
      <c r="P332" s="3"/>
      <c r="Q332" s="16" t="str">
        <f t="shared" si="23"/>
        <v/>
      </c>
      <c r="R332" s="134"/>
      <c r="S332" s="134"/>
      <c r="T332" s="3"/>
    </row>
    <row r="333" spans="1:20" x14ac:dyDescent="0.4">
      <c r="A333" s="134"/>
      <c r="B333" s="135"/>
      <c r="C333" s="40"/>
      <c r="D333" s="13"/>
      <c r="E333" s="3"/>
      <c r="F333" s="4"/>
      <c r="G333" s="29"/>
      <c r="H333" s="33" t="str">
        <f t="shared" si="20"/>
        <v/>
      </c>
      <c r="I333" s="139"/>
      <c r="J333" s="140"/>
      <c r="K333" s="45"/>
      <c r="L333" s="40"/>
      <c r="M333" s="4"/>
      <c r="N333" s="15" t="str">
        <f t="shared" si="21"/>
        <v/>
      </c>
      <c r="O333" s="163" t="str">
        <f t="shared" si="22"/>
        <v/>
      </c>
      <c r="P333" s="3"/>
      <c r="Q333" s="16" t="str">
        <f t="shared" si="23"/>
        <v/>
      </c>
      <c r="R333" s="134"/>
      <c r="S333" s="134"/>
      <c r="T333" s="3"/>
    </row>
    <row r="334" spans="1:20" x14ac:dyDescent="0.4">
      <c r="A334" s="134"/>
      <c r="B334" s="135"/>
      <c r="C334" s="40"/>
      <c r="D334" s="13"/>
      <c r="E334" s="3"/>
      <c r="F334" s="4"/>
      <c r="G334" s="29"/>
      <c r="H334" s="33" t="str">
        <f t="shared" si="20"/>
        <v/>
      </c>
      <c r="I334" s="139"/>
      <c r="J334" s="140"/>
      <c r="K334" s="45"/>
      <c r="L334" s="40"/>
      <c r="M334" s="4"/>
      <c r="N334" s="15" t="str">
        <f t="shared" si="21"/>
        <v/>
      </c>
      <c r="O334" s="163" t="str">
        <f t="shared" si="22"/>
        <v/>
      </c>
      <c r="P334" s="3"/>
      <c r="Q334" s="16" t="str">
        <f t="shared" si="23"/>
        <v/>
      </c>
      <c r="R334" s="134"/>
      <c r="S334" s="134"/>
      <c r="T334" s="3"/>
    </row>
    <row r="335" spans="1:20" x14ac:dyDescent="0.4">
      <c r="A335" s="134"/>
      <c r="B335" s="135"/>
      <c r="C335" s="40"/>
      <c r="D335" s="13"/>
      <c r="E335" s="3"/>
      <c r="F335" s="4"/>
      <c r="G335" s="29"/>
      <c r="H335" s="33" t="str">
        <f t="shared" si="20"/>
        <v/>
      </c>
      <c r="I335" s="139"/>
      <c r="J335" s="140"/>
      <c r="K335" s="45"/>
      <c r="L335" s="40"/>
      <c r="M335" s="4"/>
      <c r="N335" s="15" t="str">
        <f t="shared" si="21"/>
        <v/>
      </c>
      <c r="O335" s="163" t="str">
        <f t="shared" si="22"/>
        <v/>
      </c>
      <c r="P335" s="3"/>
      <c r="Q335" s="16" t="str">
        <f t="shared" si="23"/>
        <v/>
      </c>
      <c r="R335" s="134"/>
      <c r="S335" s="134"/>
      <c r="T335" s="3"/>
    </row>
    <row r="336" spans="1:20" x14ac:dyDescent="0.4">
      <c r="A336" s="134"/>
      <c r="B336" s="135"/>
      <c r="C336" s="40"/>
      <c r="D336" s="13"/>
      <c r="E336" s="3"/>
      <c r="F336" s="4"/>
      <c r="G336" s="29"/>
      <c r="H336" s="33" t="str">
        <f t="shared" si="20"/>
        <v/>
      </c>
      <c r="I336" s="139"/>
      <c r="J336" s="140"/>
      <c r="K336" s="45"/>
      <c r="L336" s="40"/>
      <c r="M336" s="4"/>
      <c r="N336" s="15" t="str">
        <f t="shared" si="21"/>
        <v/>
      </c>
      <c r="O336" s="163" t="str">
        <f t="shared" si="22"/>
        <v/>
      </c>
      <c r="P336" s="3"/>
      <c r="Q336" s="16" t="str">
        <f t="shared" si="23"/>
        <v/>
      </c>
      <c r="R336" s="134"/>
      <c r="S336" s="134"/>
      <c r="T336" s="3"/>
    </row>
    <row r="337" spans="1:20" x14ac:dyDescent="0.4">
      <c r="A337" s="134"/>
      <c r="B337" s="135"/>
      <c r="C337" s="40"/>
      <c r="D337" s="13"/>
      <c r="E337" s="3"/>
      <c r="F337" s="4"/>
      <c r="G337" s="29"/>
      <c r="H337" s="33" t="str">
        <f t="shared" si="20"/>
        <v/>
      </c>
      <c r="I337" s="139"/>
      <c r="J337" s="140"/>
      <c r="K337" s="45"/>
      <c r="L337" s="40"/>
      <c r="M337" s="4"/>
      <c r="N337" s="15" t="str">
        <f t="shared" si="21"/>
        <v/>
      </c>
      <c r="O337" s="163" t="str">
        <f t="shared" si="22"/>
        <v/>
      </c>
      <c r="P337" s="3"/>
      <c r="Q337" s="16" t="str">
        <f t="shared" si="23"/>
        <v/>
      </c>
      <c r="R337" s="134"/>
      <c r="S337" s="134"/>
      <c r="T337" s="3"/>
    </row>
    <row r="338" spans="1:20" x14ac:dyDescent="0.4">
      <c r="A338" s="134"/>
      <c r="B338" s="135"/>
      <c r="C338" s="40"/>
      <c r="D338" s="13"/>
      <c r="E338" s="3"/>
      <c r="F338" s="4"/>
      <c r="G338" s="29"/>
      <c r="H338" s="33" t="str">
        <f t="shared" si="20"/>
        <v/>
      </c>
      <c r="I338" s="139"/>
      <c r="J338" s="140"/>
      <c r="K338" s="45"/>
      <c r="L338" s="40"/>
      <c r="M338" s="4"/>
      <c r="N338" s="15" t="str">
        <f t="shared" si="21"/>
        <v/>
      </c>
      <c r="O338" s="163" t="str">
        <f t="shared" si="22"/>
        <v/>
      </c>
      <c r="P338" s="3"/>
      <c r="Q338" s="16" t="str">
        <f t="shared" si="23"/>
        <v/>
      </c>
      <c r="R338" s="134"/>
      <c r="S338" s="134"/>
      <c r="T338" s="3"/>
    </row>
    <row r="339" spans="1:20" x14ac:dyDescent="0.4">
      <c r="A339" s="134"/>
      <c r="B339" s="135"/>
      <c r="C339" s="40"/>
      <c r="D339" s="13"/>
      <c r="E339" s="3"/>
      <c r="F339" s="4"/>
      <c r="G339" s="29"/>
      <c r="H339" s="33" t="str">
        <f t="shared" si="20"/>
        <v/>
      </c>
      <c r="I339" s="139"/>
      <c r="J339" s="140"/>
      <c r="K339" s="45"/>
      <c r="L339" s="40"/>
      <c r="M339" s="4"/>
      <c r="N339" s="15" t="str">
        <f t="shared" si="21"/>
        <v/>
      </c>
      <c r="O339" s="163" t="str">
        <f t="shared" si="22"/>
        <v/>
      </c>
      <c r="P339" s="3"/>
      <c r="Q339" s="16" t="str">
        <f t="shared" si="23"/>
        <v/>
      </c>
      <c r="R339" s="134"/>
      <c r="S339" s="134"/>
      <c r="T339" s="3"/>
    </row>
    <row r="340" spans="1:20" x14ac:dyDescent="0.4">
      <c r="A340" s="134"/>
      <c r="B340" s="135"/>
      <c r="C340" s="40"/>
      <c r="D340" s="13"/>
      <c r="E340" s="3"/>
      <c r="F340" s="4"/>
      <c r="G340" s="29"/>
      <c r="H340" s="33" t="str">
        <f t="shared" si="20"/>
        <v/>
      </c>
      <c r="I340" s="139"/>
      <c r="J340" s="140"/>
      <c r="K340" s="45"/>
      <c r="L340" s="40"/>
      <c r="M340" s="4"/>
      <c r="N340" s="15" t="str">
        <f t="shared" si="21"/>
        <v/>
      </c>
      <c r="O340" s="163" t="str">
        <f t="shared" si="22"/>
        <v/>
      </c>
      <c r="P340" s="3"/>
      <c r="Q340" s="16" t="str">
        <f t="shared" si="23"/>
        <v/>
      </c>
      <c r="R340" s="134"/>
      <c r="S340" s="134"/>
      <c r="T340" s="3"/>
    </row>
    <row r="341" spans="1:20" x14ac:dyDescent="0.4">
      <c r="A341" s="134"/>
      <c r="B341" s="135"/>
      <c r="C341" s="40"/>
      <c r="D341" s="13"/>
      <c r="E341" s="3"/>
      <c r="F341" s="4"/>
      <c r="G341" s="29"/>
      <c r="H341" s="33" t="str">
        <f t="shared" si="20"/>
        <v/>
      </c>
      <c r="I341" s="139"/>
      <c r="J341" s="140"/>
      <c r="K341" s="45"/>
      <c r="L341" s="40"/>
      <c r="M341" s="4"/>
      <c r="N341" s="15" t="str">
        <f t="shared" si="21"/>
        <v/>
      </c>
      <c r="O341" s="163" t="str">
        <f t="shared" si="22"/>
        <v/>
      </c>
      <c r="P341" s="3"/>
      <c r="Q341" s="16" t="str">
        <f t="shared" si="23"/>
        <v/>
      </c>
      <c r="R341" s="134"/>
      <c r="S341" s="134"/>
      <c r="T341" s="3"/>
    </row>
    <row r="342" spans="1:20" x14ac:dyDescent="0.4">
      <c r="A342" s="134"/>
      <c r="B342" s="135"/>
      <c r="C342" s="40"/>
      <c r="D342" s="13"/>
      <c r="E342" s="3"/>
      <c r="F342" s="4"/>
      <c r="G342" s="29"/>
      <c r="H342" s="33" t="str">
        <f t="shared" si="20"/>
        <v/>
      </c>
      <c r="I342" s="139"/>
      <c r="J342" s="140"/>
      <c r="K342" s="45"/>
      <c r="L342" s="40"/>
      <c r="M342" s="4"/>
      <c r="N342" s="15" t="str">
        <f t="shared" si="21"/>
        <v/>
      </c>
      <c r="O342" s="163" t="str">
        <f t="shared" si="22"/>
        <v/>
      </c>
      <c r="P342" s="3"/>
      <c r="Q342" s="16" t="str">
        <f t="shared" si="23"/>
        <v/>
      </c>
      <c r="R342" s="134"/>
      <c r="S342" s="134"/>
      <c r="T342" s="3"/>
    </row>
    <row r="343" spans="1:20" x14ac:dyDescent="0.4">
      <c r="A343" s="134"/>
      <c r="B343" s="135"/>
      <c r="C343" s="40"/>
      <c r="D343" s="13"/>
      <c r="E343" s="3"/>
      <c r="F343" s="4"/>
      <c r="G343" s="29"/>
      <c r="H343" s="33" t="str">
        <f t="shared" si="20"/>
        <v/>
      </c>
      <c r="I343" s="139"/>
      <c r="J343" s="140"/>
      <c r="K343" s="45"/>
      <c r="L343" s="40"/>
      <c r="M343" s="4"/>
      <c r="N343" s="15" t="str">
        <f t="shared" si="21"/>
        <v/>
      </c>
      <c r="O343" s="163" t="str">
        <f t="shared" si="22"/>
        <v/>
      </c>
      <c r="P343" s="3"/>
      <c r="Q343" s="16" t="str">
        <f t="shared" si="23"/>
        <v/>
      </c>
      <c r="R343" s="134"/>
      <c r="S343" s="134"/>
      <c r="T343" s="3"/>
    </row>
    <row r="344" spans="1:20" x14ac:dyDescent="0.4">
      <c r="A344" s="134"/>
      <c r="B344" s="135"/>
      <c r="C344" s="40"/>
      <c r="D344" s="13"/>
      <c r="E344" s="3"/>
      <c r="F344" s="4"/>
      <c r="G344" s="29"/>
      <c r="H344" s="33" t="str">
        <f t="shared" si="20"/>
        <v/>
      </c>
      <c r="I344" s="139"/>
      <c r="J344" s="140"/>
      <c r="K344" s="45"/>
      <c r="L344" s="40"/>
      <c r="M344" s="4"/>
      <c r="N344" s="15" t="str">
        <f t="shared" si="21"/>
        <v/>
      </c>
      <c r="O344" s="163" t="str">
        <f t="shared" si="22"/>
        <v/>
      </c>
      <c r="P344" s="3"/>
      <c r="Q344" s="16" t="str">
        <f t="shared" si="23"/>
        <v/>
      </c>
      <c r="R344" s="134"/>
      <c r="S344" s="134"/>
      <c r="T344" s="3"/>
    </row>
    <row r="345" spans="1:20" x14ac:dyDescent="0.4">
      <c r="A345" s="134"/>
      <c r="B345" s="135"/>
      <c r="C345" s="40"/>
      <c r="D345" s="13"/>
      <c r="E345" s="3"/>
      <c r="F345" s="4"/>
      <c r="G345" s="29"/>
      <c r="H345" s="33" t="str">
        <f t="shared" si="20"/>
        <v/>
      </c>
      <c r="I345" s="139"/>
      <c r="J345" s="140"/>
      <c r="K345" s="45"/>
      <c r="L345" s="40"/>
      <c r="M345" s="4"/>
      <c r="N345" s="15" t="str">
        <f t="shared" si="21"/>
        <v/>
      </c>
      <c r="O345" s="163" t="str">
        <f t="shared" si="22"/>
        <v/>
      </c>
      <c r="P345" s="3"/>
      <c r="Q345" s="16" t="str">
        <f t="shared" si="23"/>
        <v/>
      </c>
      <c r="R345" s="134"/>
      <c r="S345" s="134"/>
      <c r="T345" s="3"/>
    </row>
    <row r="346" spans="1:20" x14ac:dyDescent="0.4">
      <c r="A346" s="134"/>
      <c r="B346" s="135"/>
      <c r="C346" s="40"/>
      <c r="D346" s="13"/>
      <c r="E346" s="3"/>
      <c r="F346" s="4"/>
      <c r="G346" s="29"/>
      <c r="H346" s="33" t="str">
        <f t="shared" si="20"/>
        <v/>
      </c>
      <c r="I346" s="139"/>
      <c r="J346" s="140"/>
      <c r="K346" s="45"/>
      <c r="L346" s="40"/>
      <c r="M346" s="4"/>
      <c r="N346" s="15" t="str">
        <f t="shared" si="21"/>
        <v/>
      </c>
      <c r="O346" s="163" t="str">
        <f t="shared" si="22"/>
        <v/>
      </c>
      <c r="P346" s="3"/>
      <c r="Q346" s="16" t="str">
        <f t="shared" si="23"/>
        <v/>
      </c>
      <c r="R346" s="134"/>
      <c r="S346" s="134"/>
      <c r="T346" s="3"/>
    </row>
    <row r="347" spans="1:20" x14ac:dyDescent="0.4">
      <c r="A347" s="134"/>
      <c r="B347" s="135"/>
      <c r="C347" s="40"/>
      <c r="D347" s="13"/>
      <c r="E347" s="3"/>
      <c r="F347" s="4"/>
      <c r="G347" s="29"/>
      <c r="H347" s="33" t="str">
        <f t="shared" si="20"/>
        <v/>
      </c>
      <c r="I347" s="139"/>
      <c r="J347" s="140"/>
      <c r="K347" s="45"/>
      <c r="L347" s="40"/>
      <c r="M347" s="4"/>
      <c r="N347" s="15" t="str">
        <f t="shared" si="21"/>
        <v/>
      </c>
      <c r="O347" s="163" t="str">
        <f t="shared" si="22"/>
        <v/>
      </c>
      <c r="P347" s="3"/>
      <c r="Q347" s="16" t="str">
        <f t="shared" si="23"/>
        <v/>
      </c>
      <c r="R347" s="134"/>
      <c r="S347" s="134"/>
      <c r="T347" s="3"/>
    </row>
    <row r="348" spans="1:20" x14ac:dyDescent="0.4">
      <c r="A348" s="134"/>
      <c r="B348" s="135"/>
      <c r="C348" s="40"/>
      <c r="D348" s="13"/>
      <c r="E348" s="3"/>
      <c r="F348" s="4"/>
      <c r="G348" s="29"/>
      <c r="H348" s="33" t="str">
        <f t="shared" si="20"/>
        <v/>
      </c>
      <c r="I348" s="139"/>
      <c r="J348" s="140"/>
      <c r="K348" s="45"/>
      <c r="L348" s="40"/>
      <c r="M348" s="4"/>
      <c r="N348" s="15" t="str">
        <f t="shared" si="21"/>
        <v/>
      </c>
      <c r="O348" s="163" t="str">
        <f t="shared" si="22"/>
        <v/>
      </c>
      <c r="P348" s="3"/>
      <c r="Q348" s="16" t="str">
        <f t="shared" si="23"/>
        <v/>
      </c>
      <c r="R348" s="134"/>
      <c r="S348" s="134"/>
      <c r="T348" s="3"/>
    </row>
    <row r="349" spans="1:20" x14ac:dyDescent="0.4">
      <c r="A349" s="134"/>
      <c r="B349" s="135"/>
      <c r="C349" s="40"/>
      <c r="D349" s="13"/>
      <c r="E349" s="3"/>
      <c r="F349" s="4"/>
      <c r="G349" s="29"/>
      <c r="H349" s="33" t="str">
        <f t="shared" si="20"/>
        <v/>
      </c>
      <c r="I349" s="139"/>
      <c r="J349" s="140"/>
      <c r="K349" s="45"/>
      <c r="L349" s="40"/>
      <c r="M349" s="4"/>
      <c r="N349" s="15" t="str">
        <f t="shared" si="21"/>
        <v/>
      </c>
      <c r="O349" s="163" t="str">
        <f t="shared" si="22"/>
        <v/>
      </c>
      <c r="P349" s="3"/>
      <c r="Q349" s="16" t="str">
        <f t="shared" si="23"/>
        <v/>
      </c>
      <c r="R349" s="134"/>
      <c r="S349" s="134"/>
      <c r="T349" s="3"/>
    </row>
    <row r="350" spans="1:20" x14ac:dyDescent="0.4">
      <c r="A350" s="134"/>
      <c r="B350" s="135"/>
      <c r="C350" s="40"/>
      <c r="D350" s="13"/>
      <c r="E350" s="3"/>
      <c r="F350" s="4"/>
      <c r="G350" s="29"/>
      <c r="H350" s="33" t="str">
        <f t="shared" si="20"/>
        <v/>
      </c>
      <c r="I350" s="139"/>
      <c r="J350" s="140"/>
      <c r="K350" s="45"/>
      <c r="L350" s="40"/>
      <c r="M350" s="4"/>
      <c r="N350" s="15" t="str">
        <f t="shared" si="21"/>
        <v/>
      </c>
      <c r="O350" s="163" t="str">
        <f t="shared" si="22"/>
        <v/>
      </c>
      <c r="P350" s="3"/>
      <c r="Q350" s="16" t="str">
        <f t="shared" si="23"/>
        <v/>
      </c>
      <c r="R350" s="134"/>
      <c r="S350" s="134"/>
      <c r="T350" s="3"/>
    </row>
    <row r="351" spans="1:20" x14ac:dyDescent="0.4">
      <c r="A351" s="134"/>
      <c r="B351" s="135"/>
      <c r="C351" s="40"/>
      <c r="D351" s="13"/>
      <c r="E351" s="3"/>
      <c r="F351" s="4"/>
      <c r="G351" s="29"/>
      <c r="H351" s="33" t="str">
        <f t="shared" si="20"/>
        <v/>
      </c>
      <c r="I351" s="139"/>
      <c r="J351" s="140"/>
      <c r="K351" s="45"/>
      <c r="L351" s="40"/>
      <c r="M351" s="4"/>
      <c r="N351" s="15" t="str">
        <f t="shared" si="21"/>
        <v/>
      </c>
      <c r="O351" s="163" t="str">
        <f t="shared" si="22"/>
        <v/>
      </c>
      <c r="P351" s="3"/>
      <c r="Q351" s="16" t="str">
        <f t="shared" si="23"/>
        <v/>
      </c>
      <c r="R351" s="134"/>
      <c r="S351" s="134"/>
      <c r="T351" s="3"/>
    </row>
    <row r="352" spans="1:20" x14ac:dyDescent="0.4">
      <c r="A352" s="134"/>
      <c r="B352" s="135"/>
      <c r="C352" s="40"/>
      <c r="D352" s="13"/>
      <c r="E352" s="3"/>
      <c r="F352" s="4"/>
      <c r="G352" s="29"/>
      <c r="H352" s="33" t="str">
        <f t="shared" si="20"/>
        <v/>
      </c>
      <c r="I352" s="139"/>
      <c r="J352" s="140"/>
      <c r="K352" s="45"/>
      <c r="L352" s="40"/>
      <c r="M352" s="4"/>
      <c r="N352" s="15" t="str">
        <f t="shared" si="21"/>
        <v/>
      </c>
      <c r="O352" s="163" t="str">
        <f t="shared" si="22"/>
        <v/>
      </c>
      <c r="P352" s="3"/>
      <c r="Q352" s="16" t="str">
        <f t="shared" si="23"/>
        <v/>
      </c>
      <c r="R352" s="134"/>
      <c r="S352" s="134"/>
      <c r="T352" s="3"/>
    </row>
    <row r="353" spans="1:20" x14ac:dyDescent="0.4">
      <c r="A353" s="134"/>
      <c r="B353" s="135"/>
      <c r="C353" s="40"/>
      <c r="D353" s="13"/>
      <c r="E353" s="3"/>
      <c r="F353" s="4"/>
      <c r="G353" s="29"/>
      <c r="H353" s="33" t="str">
        <f t="shared" si="20"/>
        <v/>
      </c>
      <c r="I353" s="139"/>
      <c r="J353" s="140"/>
      <c r="K353" s="45"/>
      <c r="L353" s="40"/>
      <c r="M353" s="4"/>
      <c r="N353" s="15" t="str">
        <f t="shared" si="21"/>
        <v/>
      </c>
      <c r="O353" s="163" t="str">
        <f t="shared" si="22"/>
        <v/>
      </c>
      <c r="P353" s="3"/>
      <c r="Q353" s="16" t="str">
        <f t="shared" si="23"/>
        <v/>
      </c>
      <c r="R353" s="134"/>
      <c r="S353" s="134"/>
      <c r="T353" s="3"/>
    </row>
    <row r="354" spans="1:20" x14ac:dyDescent="0.4">
      <c r="A354" s="134"/>
      <c r="B354" s="135"/>
      <c r="C354" s="40"/>
      <c r="D354" s="13"/>
      <c r="E354" s="3"/>
      <c r="F354" s="4"/>
      <c r="G354" s="29"/>
      <c r="H354" s="33" t="str">
        <f t="shared" si="20"/>
        <v/>
      </c>
      <c r="I354" s="139"/>
      <c r="J354" s="140"/>
      <c r="K354" s="45"/>
      <c r="L354" s="40"/>
      <c r="M354" s="4"/>
      <c r="N354" s="15" t="str">
        <f t="shared" si="21"/>
        <v/>
      </c>
      <c r="O354" s="163" t="str">
        <f t="shared" si="22"/>
        <v/>
      </c>
      <c r="P354" s="3"/>
      <c r="Q354" s="16" t="str">
        <f t="shared" si="23"/>
        <v/>
      </c>
      <c r="R354" s="134"/>
      <c r="S354" s="134"/>
      <c r="T354" s="3"/>
    </row>
    <row r="355" spans="1:20" x14ac:dyDescent="0.4">
      <c r="A355" s="134"/>
      <c r="B355" s="135"/>
      <c r="C355" s="40"/>
      <c r="D355" s="13"/>
      <c r="E355" s="3"/>
      <c r="F355" s="4"/>
      <c r="G355" s="29"/>
      <c r="H355" s="33" t="str">
        <f t="shared" si="20"/>
        <v/>
      </c>
      <c r="I355" s="139"/>
      <c r="J355" s="140"/>
      <c r="K355" s="45"/>
      <c r="L355" s="40"/>
      <c r="M355" s="4"/>
      <c r="N355" s="15" t="str">
        <f t="shared" si="21"/>
        <v/>
      </c>
      <c r="O355" s="163" t="str">
        <f t="shared" si="22"/>
        <v/>
      </c>
      <c r="P355" s="3"/>
      <c r="Q355" s="16" t="str">
        <f t="shared" si="23"/>
        <v/>
      </c>
      <c r="R355" s="134"/>
      <c r="S355" s="134"/>
      <c r="T355" s="3"/>
    </row>
    <row r="356" spans="1:20" x14ac:dyDescent="0.4">
      <c r="A356" s="134"/>
      <c r="B356" s="135"/>
      <c r="C356" s="40"/>
      <c r="D356" s="13"/>
      <c r="E356" s="3"/>
      <c r="F356" s="4"/>
      <c r="G356" s="29"/>
      <c r="H356" s="33" t="str">
        <f t="shared" si="20"/>
        <v/>
      </c>
      <c r="I356" s="139"/>
      <c r="J356" s="140"/>
      <c r="K356" s="45"/>
      <c r="L356" s="40"/>
      <c r="M356" s="4"/>
      <c r="N356" s="15" t="str">
        <f t="shared" si="21"/>
        <v/>
      </c>
      <c r="O356" s="163" t="str">
        <f t="shared" si="22"/>
        <v/>
      </c>
      <c r="P356" s="3"/>
      <c r="Q356" s="16" t="str">
        <f t="shared" si="23"/>
        <v/>
      </c>
      <c r="R356" s="134"/>
      <c r="S356" s="134"/>
      <c r="T356" s="3"/>
    </row>
    <row r="357" spans="1:20" x14ac:dyDescent="0.4">
      <c r="A357" s="134"/>
      <c r="B357" s="135"/>
      <c r="C357" s="40"/>
      <c r="D357" s="13"/>
      <c r="E357" s="3"/>
      <c r="F357" s="4"/>
      <c r="G357" s="29"/>
      <c r="H357" s="33" t="str">
        <f t="shared" si="20"/>
        <v/>
      </c>
      <c r="I357" s="139"/>
      <c r="J357" s="140"/>
      <c r="K357" s="45"/>
      <c r="L357" s="40"/>
      <c r="M357" s="4"/>
      <c r="N357" s="15" t="str">
        <f t="shared" si="21"/>
        <v/>
      </c>
      <c r="O357" s="163" t="str">
        <f t="shared" si="22"/>
        <v/>
      </c>
      <c r="P357" s="3"/>
      <c r="Q357" s="16" t="str">
        <f t="shared" si="23"/>
        <v/>
      </c>
      <c r="R357" s="134"/>
      <c r="S357" s="134"/>
      <c r="T357" s="3"/>
    </row>
    <row r="358" spans="1:20" x14ac:dyDescent="0.4">
      <c r="A358" s="134"/>
      <c r="B358" s="135"/>
      <c r="C358" s="40"/>
      <c r="D358" s="13"/>
      <c r="E358" s="3"/>
      <c r="F358" s="4"/>
      <c r="G358" s="29"/>
      <c r="H358" s="33" t="str">
        <f t="shared" si="20"/>
        <v/>
      </c>
      <c r="I358" s="139"/>
      <c r="J358" s="140"/>
      <c r="K358" s="45"/>
      <c r="L358" s="40"/>
      <c r="M358" s="4"/>
      <c r="N358" s="15" t="str">
        <f t="shared" si="21"/>
        <v/>
      </c>
      <c r="O358" s="163" t="str">
        <f t="shared" si="22"/>
        <v/>
      </c>
      <c r="P358" s="3"/>
      <c r="Q358" s="16" t="str">
        <f t="shared" si="23"/>
        <v/>
      </c>
      <c r="R358" s="134"/>
      <c r="S358" s="134"/>
      <c r="T358" s="3"/>
    </row>
    <row r="359" spans="1:20" x14ac:dyDescent="0.4">
      <c r="A359" s="134"/>
      <c r="B359" s="135"/>
      <c r="C359" s="40"/>
      <c r="D359" s="13"/>
      <c r="E359" s="3"/>
      <c r="F359" s="4"/>
      <c r="G359" s="29"/>
      <c r="H359" s="33" t="str">
        <f t="shared" si="20"/>
        <v/>
      </c>
      <c r="I359" s="139"/>
      <c r="J359" s="140"/>
      <c r="K359" s="45"/>
      <c r="L359" s="40"/>
      <c r="M359" s="4"/>
      <c r="N359" s="15" t="str">
        <f t="shared" si="21"/>
        <v/>
      </c>
      <c r="O359" s="163" t="str">
        <f t="shared" si="22"/>
        <v/>
      </c>
      <c r="P359" s="3"/>
      <c r="Q359" s="16" t="str">
        <f t="shared" si="23"/>
        <v/>
      </c>
      <c r="R359" s="134"/>
      <c r="S359" s="134"/>
      <c r="T359" s="3"/>
    </row>
    <row r="360" spans="1:20" x14ac:dyDescent="0.4">
      <c r="A360" s="134"/>
      <c r="B360" s="135"/>
      <c r="C360" s="40"/>
      <c r="D360" s="13"/>
      <c r="E360" s="3"/>
      <c r="F360" s="4"/>
      <c r="G360" s="29"/>
      <c r="H360" s="33" t="str">
        <f t="shared" si="20"/>
        <v/>
      </c>
      <c r="I360" s="139"/>
      <c r="J360" s="140"/>
      <c r="K360" s="45"/>
      <c r="L360" s="40"/>
      <c r="M360" s="4"/>
      <c r="N360" s="15" t="str">
        <f t="shared" si="21"/>
        <v/>
      </c>
      <c r="O360" s="163" t="str">
        <f t="shared" si="22"/>
        <v/>
      </c>
      <c r="P360" s="3"/>
      <c r="Q360" s="16" t="str">
        <f t="shared" si="23"/>
        <v/>
      </c>
      <c r="R360" s="134"/>
      <c r="S360" s="134"/>
      <c r="T360" s="3"/>
    </row>
    <row r="361" spans="1:20" x14ac:dyDescent="0.4">
      <c r="A361" s="134"/>
      <c r="B361" s="135"/>
      <c r="C361" s="40"/>
      <c r="D361" s="13"/>
      <c r="E361" s="3"/>
      <c r="F361" s="4"/>
      <c r="G361" s="29"/>
      <c r="H361" s="33" t="str">
        <f t="shared" si="20"/>
        <v/>
      </c>
      <c r="I361" s="139"/>
      <c r="J361" s="140"/>
      <c r="K361" s="45"/>
      <c r="L361" s="40"/>
      <c r="M361" s="4"/>
      <c r="N361" s="15" t="str">
        <f t="shared" si="21"/>
        <v/>
      </c>
      <c r="O361" s="163" t="str">
        <f t="shared" si="22"/>
        <v/>
      </c>
      <c r="P361" s="3"/>
      <c r="Q361" s="16" t="str">
        <f t="shared" si="23"/>
        <v/>
      </c>
      <c r="R361" s="134"/>
      <c r="S361" s="134"/>
      <c r="T361" s="3"/>
    </row>
    <row r="362" spans="1:20" x14ac:dyDescent="0.4">
      <c r="A362" s="134"/>
      <c r="B362" s="135"/>
      <c r="C362" s="40"/>
      <c r="D362" s="13"/>
      <c r="E362" s="3"/>
      <c r="F362" s="4"/>
      <c r="G362" s="29"/>
      <c r="H362" s="33" t="str">
        <f t="shared" si="20"/>
        <v/>
      </c>
      <c r="I362" s="139"/>
      <c r="J362" s="140"/>
      <c r="K362" s="45"/>
      <c r="L362" s="40"/>
      <c r="M362" s="4"/>
      <c r="N362" s="15" t="str">
        <f t="shared" si="21"/>
        <v/>
      </c>
      <c r="O362" s="163" t="str">
        <f t="shared" si="22"/>
        <v/>
      </c>
      <c r="P362" s="3"/>
      <c r="Q362" s="16" t="str">
        <f t="shared" si="23"/>
        <v/>
      </c>
      <c r="R362" s="134"/>
      <c r="S362" s="134"/>
      <c r="T362" s="3"/>
    </row>
    <row r="363" spans="1:20" x14ac:dyDescent="0.4">
      <c r="A363" s="134"/>
      <c r="B363" s="135"/>
      <c r="C363" s="40"/>
      <c r="D363" s="13"/>
      <c r="E363" s="3"/>
      <c r="F363" s="4"/>
      <c r="G363" s="29"/>
      <c r="H363" s="33" t="str">
        <f t="shared" si="20"/>
        <v/>
      </c>
      <c r="I363" s="139"/>
      <c r="J363" s="140"/>
      <c r="K363" s="45"/>
      <c r="L363" s="40"/>
      <c r="M363" s="4"/>
      <c r="N363" s="15" t="str">
        <f t="shared" si="21"/>
        <v/>
      </c>
      <c r="O363" s="163" t="str">
        <f t="shared" si="22"/>
        <v/>
      </c>
      <c r="P363" s="3"/>
      <c r="Q363" s="16" t="str">
        <f t="shared" si="23"/>
        <v/>
      </c>
      <c r="R363" s="134"/>
      <c r="S363" s="134"/>
      <c r="T363" s="3"/>
    </row>
    <row r="364" spans="1:20" x14ac:dyDescent="0.4">
      <c r="A364" s="134"/>
      <c r="B364" s="135"/>
      <c r="C364" s="40"/>
      <c r="D364" s="13"/>
      <c r="E364" s="3"/>
      <c r="F364" s="4"/>
      <c r="G364" s="29"/>
      <c r="H364" s="33" t="str">
        <f t="shared" si="20"/>
        <v/>
      </c>
      <c r="I364" s="139"/>
      <c r="J364" s="140"/>
      <c r="K364" s="45"/>
      <c r="L364" s="40"/>
      <c r="M364" s="4"/>
      <c r="N364" s="15" t="str">
        <f t="shared" si="21"/>
        <v/>
      </c>
      <c r="O364" s="163" t="str">
        <f t="shared" si="22"/>
        <v/>
      </c>
      <c r="P364" s="3"/>
      <c r="Q364" s="16" t="str">
        <f t="shared" si="23"/>
        <v/>
      </c>
      <c r="R364" s="134"/>
      <c r="S364" s="134"/>
      <c r="T364" s="3"/>
    </row>
    <row r="365" spans="1:20" x14ac:dyDescent="0.4">
      <c r="A365" s="134"/>
      <c r="B365" s="135"/>
      <c r="C365" s="40"/>
      <c r="D365" s="13"/>
      <c r="E365" s="3"/>
      <c r="F365" s="4"/>
      <c r="G365" s="29"/>
      <c r="H365" s="33" t="str">
        <f t="shared" si="20"/>
        <v/>
      </c>
      <c r="I365" s="139"/>
      <c r="J365" s="140"/>
      <c r="K365" s="45"/>
      <c r="L365" s="40"/>
      <c r="M365" s="4"/>
      <c r="N365" s="15" t="str">
        <f t="shared" si="21"/>
        <v/>
      </c>
      <c r="O365" s="163" t="str">
        <f t="shared" si="22"/>
        <v/>
      </c>
      <c r="P365" s="3"/>
      <c r="Q365" s="16" t="str">
        <f t="shared" si="23"/>
        <v/>
      </c>
      <c r="R365" s="134"/>
      <c r="S365" s="134"/>
      <c r="T365" s="3"/>
    </row>
    <row r="366" spans="1:20" x14ac:dyDescent="0.4">
      <c r="A366" s="134"/>
      <c r="B366" s="135"/>
      <c r="C366" s="40"/>
      <c r="D366" s="13"/>
      <c r="E366" s="3"/>
      <c r="F366" s="4"/>
      <c r="G366" s="29"/>
      <c r="H366" s="33" t="str">
        <f t="shared" si="20"/>
        <v/>
      </c>
      <c r="I366" s="139"/>
      <c r="J366" s="140"/>
      <c r="K366" s="45"/>
      <c r="L366" s="40"/>
      <c r="M366" s="4"/>
      <c r="N366" s="15" t="str">
        <f t="shared" si="21"/>
        <v/>
      </c>
      <c r="O366" s="163" t="str">
        <f t="shared" si="22"/>
        <v/>
      </c>
      <c r="P366" s="3"/>
      <c r="Q366" s="16" t="str">
        <f t="shared" si="23"/>
        <v/>
      </c>
      <c r="R366" s="134"/>
      <c r="S366" s="134"/>
      <c r="T366" s="3"/>
    </row>
    <row r="367" spans="1:20" x14ac:dyDescent="0.4">
      <c r="A367" s="134"/>
      <c r="B367" s="135"/>
      <c r="C367" s="40"/>
      <c r="D367" s="13"/>
      <c r="E367" s="3"/>
      <c r="F367" s="4"/>
      <c r="G367" s="29"/>
      <c r="H367" s="33" t="str">
        <f t="shared" si="20"/>
        <v/>
      </c>
      <c r="I367" s="139"/>
      <c r="J367" s="140"/>
      <c r="K367" s="45"/>
      <c r="L367" s="40"/>
      <c r="M367" s="4"/>
      <c r="N367" s="15" t="str">
        <f t="shared" si="21"/>
        <v/>
      </c>
      <c r="O367" s="163" t="str">
        <f t="shared" si="22"/>
        <v/>
      </c>
      <c r="P367" s="3"/>
      <c r="Q367" s="16" t="str">
        <f t="shared" si="23"/>
        <v/>
      </c>
      <c r="R367" s="134"/>
      <c r="S367" s="134"/>
      <c r="T367" s="3"/>
    </row>
    <row r="368" spans="1:20" x14ac:dyDescent="0.4">
      <c r="A368" s="134"/>
      <c r="B368" s="135"/>
      <c r="C368" s="40"/>
      <c r="D368" s="13"/>
      <c r="E368" s="3"/>
      <c r="F368" s="4"/>
      <c r="G368" s="29"/>
      <c r="H368" s="33" t="str">
        <f t="shared" si="20"/>
        <v/>
      </c>
      <c r="I368" s="139"/>
      <c r="J368" s="140"/>
      <c r="K368" s="45"/>
      <c r="L368" s="40"/>
      <c r="M368" s="4"/>
      <c r="N368" s="15" t="str">
        <f t="shared" si="21"/>
        <v/>
      </c>
      <c r="O368" s="163" t="str">
        <f t="shared" si="22"/>
        <v/>
      </c>
      <c r="P368" s="3"/>
      <c r="Q368" s="16" t="str">
        <f t="shared" si="23"/>
        <v/>
      </c>
      <c r="R368" s="134"/>
      <c r="S368" s="134"/>
      <c r="T368" s="3"/>
    </row>
    <row r="369" spans="1:20" x14ac:dyDescent="0.4">
      <c r="A369" s="134"/>
      <c r="B369" s="135"/>
      <c r="C369" s="40"/>
      <c r="D369" s="13"/>
      <c r="E369" s="3"/>
      <c r="F369" s="4"/>
      <c r="G369" s="29"/>
      <c r="H369" s="33" t="str">
        <f t="shared" si="20"/>
        <v/>
      </c>
      <c r="I369" s="139"/>
      <c r="J369" s="140"/>
      <c r="K369" s="45"/>
      <c r="L369" s="40"/>
      <c r="M369" s="4"/>
      <c r="N369" s="15" t="str">
        <f t="shared" si="21"/>
        <v/>
      </c>
      <c r="O369" s="163" t="str">
        <f t="shared" si="22"/>
        <v/>
      </c>
      <c r="P369" s="3"/>
      <c r="Q369" s="16" t="str">
        <f t="shared" si="23"/>
        <v/>
      </c>
      <c r="R369" s="134"/>
      <c r="S369" s="134"/>
      <c r="T369" s="3"/>
    </row>
    <row r="370" spans="1:20" x14ac:dyDescent="0.4">
      <c r="A370" s="134"/>
      <c r="B370" s="135"/>
      <c r="C370" s="40"/>
      <c r="D370" s="13"/>
      <c r="E370" s="3"/>
      <c r="F370" s="4"/>
      <c r="G370" s="29"/>
      <c r="H370" s="33" t="str">
        <f t="shared" si="20"/>
        <v/>
      </c>
      <c r="I370" s="139"/>
      <c r="J370" s="140"/>
      <c r="K370" s="45"/>
      <c r="L370" s="40"/>
      <c r="M370" s="4"/>
      <c r="N370" s="15" t="str">
        <f t="shared" si="21"/>
        <v/>
      </c>
      <c r="O370" s="163" t="str">
        <f t="shared" si="22"/>
        <v/>
      </c>
      <c r="P370" s="3"/>
      <c r="Q370" s="16" t="str">
        <f t="shared" si="23"/>
        <v/>
      </c>
      <c r="R370" s="134"/>
      <c r="S370" s="134"/>
      <c r="T370" s="3"/>
    </row>
    <row r="371" spans="1:20" x14ac:dyDescent="0.4">
      <c r="A371" s="134"/>
      <c r="B371" s="135"/>
      <c r="C371" s="40"/>
      <c r="D371" s="13"/>
      <c r="E371" s="3"/>
      <c r="F371" s="4"/>
      <c r="G371" s="29"/>
      <c r="H371" s="33" t="str">
        <f t="shared" si="20"/>
        <v/>
      </c>
      <c r="I371" s="139"/>
      <c r="J371" s="140"/>
      <c r="K371" s="45"/>
      <c r="L371" s="40"/>
      <c r="M371" s="4"/>
      <c r="N371" s="15" t="str">
        <f t="shared" si="21"/>
        <v/>
      </c>
      <c r="O371" s="163" t="str">
        <f t="shared" si="22"/>
        <v/>
      </c>
      <c r="P371" s="3"/>
      <c r="Q371" s="16" t="str">
        <f t="shared" si="23"/>
        <v/>
      </c>
      <c r="R371" s="134"/>
      <c r="S371" s="134"/>
      <c r="T371" s="3"/>
    </row>
    <row r="372" spans="1:20" x14ac:dyDescent="0.4">
      <c r="A372" s="134"/>
      <c r="B372" s="135"/>
      <c r="C372" s="40"/>
      <c r="D372" s="13"/>
      <c r="E372" s="3"/>
      <c r="F372" s="4"/>
      <c r="G372" s="29"/>
      <c r="H372" s="33" t="str">
        <f t="shared" si="20"/>
        <v/>
      </c>
      <c r="I372" s="139"/>
      <c r="J372" s="140"/>
      <c r="K372" s="45"/>
      <c r="L372" s="40"/>
      <c r="M372" s="4"/>
      <c r="N372" s="15" t="str">
        <f t="shared" si="21"/>
        <v/>
      </c>
      <c r="O372" s="163" t="str">
        <f t="shared" si="22"/>
        <v/>
      </c>
      <c r="P372" s="3"/>
      <c r="Q372" s="16" t="str">
        <f t="shared" si="23"/>
        <v/>
      </c>
      <c r="R372" s="134"/>
      <c r="S372" s="134"/>
      <c r="T372" s="3"/>
    </row>
    <row r="373" spans="1:20" x14ac:dyDescent="0.4">
      <c r="A373" s="134"/>
      <c r="B373" s="135"/>
      <c r="C373" s="40"/>
      <c r="D373" s="13"/>
      <c r="E373" s="3"/>
      <c r="F373" s="4"/>
      <c r="G373" s="29"/>
      <c r="H373" s="33" t="str">
        <f t="shared" si="20"/>
        <v/>
      </c>
      <c r="I373" s="139"/>
      <c r="J373" s="140"/>
      <c r="K373" s="45"/>
      <c r="L373" s="40"/>
      <c r="M373" s="4"/>
      <c r="N373" s="15" t="str">
        <f t="shared" si="21"/>
        <v/>
      </c>
      <c r="O373" s="163" t="str">
        <f t="shared" si="22"/>
        <v/>
      </c>
      <c r="P373" s="3"/>
      <c r="Q373" s="16" t="str">
        <f t="shared" si="23"/>
        <v/>
      </c>
      <c r="R373" s="134"/>
      <c r="S373" s="134"/>
      <c r="T373" s="3"/>
    </row>
    <row r="374" spans="1:20" x14ac:dyDescent="0.4">
      <c r="A374" s="134"/>
      <c r="B374" s="135"/>
      <c r="C374" s="40"/>
      <c r="D374" s="13"/>
      <c r="E374" s="3"/>
      <c r="F374" s="4"/>
      <c r="G374" s="29"/>
      <c r="H374" s="33" t="str">
        <f t="shared" si="20"/>
        <v/>
      </c>
      <c r="I374" s="139"/>
      <c r="J374" s="140"/>
      <c r="K374" s="45"/>
      <c r="L374" s="40"/>
      <c r="M374" s="4"/>
      <c r="N374" s="15" t="str">
        <f t="shared" si="21"/>
        <v/>
      </c>
      <c r="O374" s="163" t="str">
        <f t="shared" si="22"/>
        <v/>
      </c>
      <c r="P374" s="3"/>
      <c r="Q374" s="16" t="str">
        <f t="shared" si="23"/>
        <v/>
      </c>
      <c r="R374" s="134"/>
      <c r="S374" s="134"/>
      <c r="T374" s="3"/>
    </row>
    <row r="375" spans="1:20" x14ac:dyDescent="0.4">
      <c r="A375" s="134"/>
      <c r="B375" s="135"/>
      <c r="C375" s="40"/>
      <c r="D375" s="13"/>
      <c r="E375" s="3"/>
      <c r="F375" s="4"/>
      <c r="G375" s="29"/>
      <c r="H375" s="33" t="str">
        <f t="shared" si="20"/>
        <v/>
      </c>
      <c r="I375" s="139"/>
      <c r="J375" s="140"/>
      <c r="K375" s="45"/>
      <c r="L375" s="40"/>
      <c r="M375" s="4"/>
      <c r="N375" s="15" t="str">
        <f t="shared" si="21"/>
        <v/>
      </c>
      <c r="O375" s="163" t="str">
        <f t="shared" si="22"/>
        <v/>
      </c>
      <c r="P375" s="3"/>
      <c r="Q375" s="16" t="str">
        <f t="shared" si="23"/>
        <v/>
      </c>
      <c r="R375" s="134"/>
      <c r="S375" s="134"/>
      <c r="T375" s="3"/>
    </row>
    <row r="376" spans="1:20" x14ac:dyDescent="0.4">
      <c r="A376" s="134"/>
      <c r="B376" s="135"/>
      <c r="C376" s="40"/>
      <c r="D376" s="13"/>
      <c r="E376" s="3"/>
      <c r="F376" s="4"/>
      <c r="G376" s="29"/>
      <c r="H376" s="33" t="str">
        <f t="shared" si="20"/>
        <v/>
      </c>
      <c r="I376" s="139"/>
      <c r="J376" s="140"/>
      <c r="K376" s="45"/>
      <c r="L376" s="40"/>
      <c r="M376" s="4"/>
      <c r="N376" s="15" t="str">
        <f t="shared" si="21"/>
        <v/>
      </c>
      <c r="O376" s="163" t="str">
        <f t="shared" si="22"/>
        <v/>
      </c>
      <c r="P376" s="3"/>
      <c r="Q376" s="16" t="str">
        <f t="shared" si="23"/>
        <v/>
      </c>
      <c r="R376" s="134"/>
      <c r="S376" s="134"/>
      <c r="T376" s="3"/>
    </row>
    <row r="377" spans="1:20" x14ac:dyDescent="0.4">
      <c r="A377" s="134"/>
      <c r="B377" s="135"/>
      <c r="C377" s="40"/>
      <c r="D377" s="13"/>
      <c r="E377" s="3"/>
      <c r="F377" s="4"/>
      <c r="G377" s="29"/>
      <c r="H377" s="33" t="str">
        <f t="shared" si="20"/>
        <v/>
      </c>
      <c r="I377" s="139"/>
      <c r="J377" s="140"/>
      <c r="K377" s="45"/>
      <c r="L377" s="40"/>
      <c r="M377" s="4"/>
      <c r="N377" s="15" t="str">
        <f t="shared" si="21"/>
        <v/>
      </c>
      <c r="O377" s="163" t="str">
        <f t="shared" si="22"/>
        <v/>
      </c>
      <c r="P377" s="3"/>
      <c r="Q377" s="16" t="str">
        <f t="shared" si="23"/>
        <v/>
      </c>
      <c r="R377" s="134"/>
      <c r="S377" s="134"/>
      <c r="T377" s="3"/>
    </row>
    <row r="378" spans="1:20" x14ac:dyDescent="0.4">
      <c r="A378" s="134"/>
      <c r="B378" s="135"/>
      <c r="C378" s="40"/>
      <c r="D378" s="13"/>
      <c r="E378" s="3"/>
      <c r="F378" s="4"/>
      <c r="G378" s="29"/>
      <c r="H378" s="33" t="str">
        <f t="shared" si="20"/>
        <v/>
      </c>
      <c r="I378" s="139"/>
      <c r="J378" s="140"/>
      <c r="K378" s="45"/>
      <c r="L378" s="40"/>
      <c r="M378" s="4"/>
      <c r="N378" s="15" t="str">
        <f t="shared" si="21"/>
        <v/>
      </c>
      <c r="O378" s="163" t="str">
        <f t="shared" si="22"/>
        <v/>
      </c>
      <c r="P378" s="3"/>
      <c r="Q378" s="16" t="str">
        <f t="shared" si="23"/>
        <v/>
      </c>
      <c r="R378" s="134"/>
      <c r="S378" s="134"/>
      <c r="T378" s="3"/>
    </row>
    <row r="379" spans="1:20" x14ac:dyDescent="0.4">
      <c r="A379" s="134"/>
      <c r="B379" s="135"/>
      <c r="C379" s="40"/>
      <c r="D379" s="13"/>
      <c r="E379" s="3"/>
      <c r="F379" s="4"/>
      <c r="G379" s="29"/>
      <c r="H379" s="33" t="str">
        <f t="shared" si="20"/>
        <v/>
      </c>
      <c r="I379" s="139"/>
      <c r="J379" s="140"/>
      <c r="K379" s="45"/>
      <c r="L379" s="40"/>
      <c r="M379" s="4"/>
      <c r="N379" s="15" t="str">
        <f t="shared" si="21"/>
        <v/>
      </c>
      <c r="O379" s="163" t="str">
        <f t="shared" si="22"/>
        <v/>
      </c>
      <c r="P379" s="3"/>
      <c r="Q379" s="16" t="str">
        <f t="shared" si="23"/>
        <v/>
      </c>
      <c r="R379" s="134"/>
      <c r="S379" s="134"/>
      <c r="T379" s="3"/>
    </row>
    <row r="380" spans="1:20" x14ac:dyDescent="0.4">
      <c r="A380" s="134"/>
      <c r="B380" s="135"/>
      <c r="C380" s="40"/>
      <c r="D380" s="13"/>
      <c r="E380" s="3"/>
      <c r="F380" s="4"/>
      <c r="G380" s="29"/>
      <c r="H380" s="33" t="str">
        <f t="shared" si="20"/>
        <v/>
      </c>
      <c r="I380" s="139"/>
      <c r="J380" s="140"/>
      <c r="K380" s="45"/>
      <c r="L380" s="40"/>
      <c r="M380" s="4"/>
      <c r="N380" s="15" t="str">
        <f t="shared" si="21"/>
        <v/>
      </c>
      <c r="O380" s="163" t="str">
        <f t="shared" si="22"/>
        <v/>
      </c>
      <c r="P380" s="3"/>
      <c r="Q380" s="16" t="str">
        <f t="shared" si="23"/>
        <v/>
      </c>
      <c r="R380" s="134"/>
      <c r="S380" s="134"/>
      <c r="T380" s="3"/>
    </row>
    <row r="381" spans="1:20" x14ac:dyDescent="0.4">
      <c r="A381" s="134"/>
      <c r="B381" s="135"/>
      <c r="C381" s="40"/>
      <c r="D381" s="13"/>
      <c r="E381" s="3"/>
      <c r="F381" s="4"/>
      <c r="G381" s="29"/>
      <c r="H381" s="33" t="str">
        <f t="shared" si="20"/>
        <v/>
      </c>
      <c r="I381" s="139"/>
      <c r="J381" s="140"/>
      <c r="K381" s="45"/>
      <c r="L381" s="40"/>
      <c r="M381" s="4"/>
      <c r="N381" s="15" t="str">
        <f t="shared" si="21"/>
        <v/>
      </c>
      <c r="O381" s="163" t="str">
        <f t="shared" si="22"/>
        <v/>
      </c>
      <c r="P381" s="3"/>
      <c r="Q381" s="16" t="str">
        <f t="shared" si="23"/>
        <v/>
      </c>
      <c r="R381" s="134"/>
      <c r="S381" s="134"/>
      <c r="T381" s="3"/>
    </row>
    <row r="382" spans="1:20" x14ac:dyDescent="0.4">
      <c r="A382" s="134"/>
      <c r="B382" s="135"/>
      <c r="C382" s="40"/>
      <c r="D382" s="13"/>
      <c r="E382" s="3"/>
      <c r="F382" s="4"/>
      <c r="G382" s="29"/>
      <c r="H382" s="33" t="str">
        <f t="shared" si="20"/>
        <v/>
      </c>
      <c r="I382" s="139"/>
      <c r="J382" s="140"/>
      <c r="K382" s="45"/>
      <c r="L382" s="40"/>
      <c r="M382" s="4"/>
      <c r="N382" s="15" t="str">
        <f t="shared" si="21"/>
        <v/>
      </c>
      <c r="O382" s="163" t="str">
        <f t="shared" si="22"/>
        <v/>
      </c>
      <c r="P382" s="3"/>
      <c r="Q382" s="16" t="str">
        <f t="shared" si="23"/>
        <v/>
      </c>
      <c r="R382" s="134"/>
      <c r="S382" s="134"/>
      <c r="T382" s="3"/>
    </row>
    <row r="383" spans="1:20" x14ac:dyDescent="0.4">
      <c r="A383" s="134"/>
      <c r="B383" s="135"/>
      <c r="C383" s="40"/>
      <c r="D383" s="13"/>
      <c r="E383" s="3"/>
      <c r="F383" s="4"/>
      <c r="G383" s="29"/>
      <c r="H383" s="33" t="str">
        <f t="shared" si="20"/>
        <v/>
      </c>
      <c r="I383" s="139"/>
      <c r="J383" s="140"/>
      <c r="K383" s="45"/>
      <c r="L383" s="40"/>
      <c r="M383" s="4"/>
      <c r="N383" s="15" t="str">
        <f t="shared" si="21"/>
        <v/>
      </c>
      <c r="O383" s="163" t="str">
        <f t="shared" si="22"/>
        <v/>
      </c>
      <c r="P383" s="3"/>
      <c r="Q383" s="16" t="str">
        <f t="shared" si="23"/>
        <v/>
      </c>
      <c r="R383" s="134"/>
      <c r="S383" s="134"/>
      <c r="T383" s="3"/>
    </row>
    <row r="384" spans="1:20" x14ac:dyDescent="0.4">
      <c r="A384" s="134"/>
      <c r="B384" s="135"/>
      <c r="C384" s="40"/>
      <c r="D384" s="13"/>
      <c r="E384" s="3"/>
      <c r="F384" s="4"/>
      <c r="G384" s="29"/>
      <c r="H384" s="33" t="str">
        <f t="shared" si="20"/>
        <v/>
      </c>
      <c r="I384" s="139"/>
      <c r="J384" s="140"/>
      <c r="K384" s="45"/>
      <c r="L384" s="40"/>
      <c r="M384" s="4"/>
      <c r="N384" s="15" t="str">
        <f t="shared" si="21"/>
        <v/>
      </c>
      <c r="O384" s="163" t="str">
        <f t="shared" si="22"/>
        <v/>
      </c>
      <c r="P384" s="3"/>
      <c r="Q384" s="16" t="str">
        <f t="shared" si="23"/>
        <v/>
      </c>
      <c r="R384" s="134"/>
      <c r="S384" s="134"/>
      <c r="T384" s="3"/>
    </row>
    <row r="385" spans="1:20" x14ac:dyDescent="0.4">
      <c r="A385" s="134"/>
      <c r="B385" s="135"/>
      <c r="C385" s="40"/>
      <c r="D385" s="13"/>
      <c r="E385" s="3"/>
      <c r="F385" s="4"/>
      <c r="G385" s="29"/>
      <c r="H385" s="33" t="str">
        <f t="shared" si="20"/>
        <v/>
      </c>
      <c r="I385" s="139"/>
      <c r="J385" s="140"/>
      <c r="K385" s="45"/>
      <c r="L385" s="40"/>
      <c r="M385" s="4"/>
      <c r="N385" s="15" t="str">
        <f t="shared" si="21"/>
        <v/>
      </c>
      <c r="O385" s="163" t="str">
        <f t="shared" si="22"/>
        <v/>
      </c>
      <c r="P385" s="3"/>
      <c r="Q385" s="16" t="str">
        <f t="shared" si="23"/>
        <v/>
      </c>
      <c r="R385" s="134"/>
      <c r="S385" s="134"/>
      <c r="T385" s="3"/>
    </row>
    <row r="386" spans="1:20" x14ac:dyDescent="0.4">
      <c r="A386" s="134"/>
      <c r="B386" s="135"/>
      <c r="C386" s="40"/>
      <c r="D386" s="13"/>
      <c r="E386" s="3"/>
      <c r="F386" s="4"/>
      <c r="G386" s="29"/>
      <c r="H386" s="33" t="str">
        <f t="shared" si="20"/>
        <v/>
      </c>
      <c r="I386" s="139"/>
      <c r="J386" s="140"/>
      <c r="K386" s="45"/>
      <c r="L386" s="40"/>
      <c r="M386" s="4"/>
      <c r="N386" s="15" t="str">
        <f t="shared" si="21"/>
        <v/>
      </c>
      <c r="O386" s="163" t="str">
        <f t="shared" si="22"/>
        <v/>
      </c>
      <c r="P386" s="3"/>
      <c r="Q386" s="16" t="str">
        <f t="shared" si="23"/>
        <v/>
      </c>
      <c r="R386" s="134"/>
      <c r="S386" s="134"/>
      <c r="T386" s="3"/>
    </row>
    <row r="387" spans="1:20" x14ac:dyDescent="0.4">
      <c r="A387" s="134"/>
      <c r="B387" s="135"/>
      <c r="C387" s="40"/>
      <c r="D387" s="13"/>
      <c r="E387" s="3"/>
      <c r="F387" s="4"/>
      <c r="G387" s="29"/>
      <c r="H387" s="33" t="str">
        <f t="shared" si="20"/>
        <v/>
      </c>
      <c r="I387" s="139"/>
      <c r="J387" s="140"/>
      <c r="K387" s="45"/>
      <c r="L387" s="40"/>
      <c r="M387" s="4"/>
      <c r="N387" s="15" t="str">
        <f t="shared" si="21"/>
        <v/>
      </c>
      <c r="O387" s="163" t="str">
        <f t="shared" si="22"/>
        <v/>
      </c>
      <c r="P387" s="3"/>
      <c r="Q387" s="16" t="str">
        <f t="shared" si="23"/>
        <v/>
      </c>
      <c r="R387" s="134"/>
      <c r="S387" s="134"/>
      <c r="T387" s="3"/>
    </row>
    <row r="388" spans="1:20" x14ac:dyDescent="0.4">
      <c r="A388" s="134"/>
      <c r="B388" s="135"/>
      <c r="C388" s="40"/>
      <c r="D388" s="13"/>
      <c r="E388" s="3"/>
      <c r="F388" s="4"/>
      <c r="G388" s="29"/>
      <c r="H388" s="33" t="str">
        <f t="shared" si="20"/>
        <v/>
      </c>
      <c r="I388" s="139"/>
      <c r="J388" s="140"/>
      <c r="K388" s="45"/>
      <c r="L388" s="40"/>
      <c r="M388" s="4"/>
      <c r="N388" s="15" t="str">
        <f t="shared" si="21"/>
        <v/>
      </c>
      <c r="O388" s="163" t="str">
        <f t="shared" si="22"/>
        <v/>
      </c>
      <c r="P388" s="3"/>
      <c r="Q388" s="16" t="str">
        <f t="shared" si="23"/>
        <v/>
      </c>
      <c r="R388" s="134"/>
      <c r="S388" s="134"/>
      <c r="T388" s="3"/>
    </row>
    <row r="389" spans="1:20" x14ac:dyDescent="0.4">
      <c r="A389" s="134"/>
      <c r="B389" s="135"/>
      <c r="C389" s="40"/>
      <c r="D389" s="13"/>
      <c r="E389" s="3"/>
      <c r="F389" s="4"/>
      <c r="G389" s="29"/>
      <c r="H389" s="33" t="str">
        <f t="shared" si="20"/>
        <v/>
      </c>
      <c r="I389" s="139"/>
      <c r="J389" s="140"/>
      <c r="K389" s="45"/>
      <c r="L389" s="40"/>
      <c r="M389" s="4"/>
      <c r="N389" s="15" t="str">
        <f t="shared" si="21"/>
        <v/>
      </c>
      <c r="O389" s="163" t="str">
        <f t="shared" si="22"/>
        <v/>
      </c>
      <c r="P389" s="3"/>
      <c r="Q389" s="16" t="str">
        <f t="shared" si="23"/>
        <v/>
      </c>
      <c r="R389" s="134"/>
      <c r="S389" s="134"/>
      <c r="T389" s="3"/>
    </row>
    <row r="390" spans="1:20" x14ac:dyDescent="0.4">
      <c r="A390" s="134"/>
      <c r="B390" s="135"/>
      <c r="C390" s="40"/>
      <c r="D390" s="13"/>
      <c r="E390" s="3"/>
      <c r="F390" s="4"/>
      <c r="G390" s="29"/>
      <c r="H390" s="33" t="str">
        <f t="shared" si="20"/>
        <v/>
      </c>
      <c r="I390" s="139"/>
      <c r="J390" s="140"/>
      <c r="K390" s="45"/>
      <c r="L390" s="40"/>
      <c r="M390" s="4"/>
      <c r="N390" s="15" t="str">
        <f t="shared" si="21"/>
        <v/>
      </c>
      <c r="O390" s="163" t="str">
        <f t="shared" si="22"/>
        <v/>
      </c>
      <c r="P390" s="3"/>
      <c r="Q390" s="16" t="str">
        <f t="shared" si="23"/>
        <v/>
      </c>
      <c r="R390" s="134"/>
      <c r="S390" s="134"/>
      <c r="T390" s="3"/>
    </row>
    <row r="391" spans="1:20" x14ac:dyDescent="0.4">
      <c r="A391" s="134"/>
      <c r="B391" s="135"/>
      <c r="C391" s="40"/>
      <c r="D391" s="13"/>
      <c r="E391" s="3"/>
      <c r="F391" s="4"/>
      <c r="G391" s="29"/>
      <c r="H391" s="33" t="str">
        <f t="shared" si="20"/>
        <v/>
      </c>
      <c r="I391" s="139"/>
      <c r="J391" s="140"/>
      <c r="K391" s="45"/>
      <c r="L391" s="40"/>
      <c r="M391" s="4"/>
      <c r="N391" s="15" t="str">
        <f t="shared" si="21"/>
        <v/>
      </c>
      <c r="O391" s="163" t="str">
        <f t="shared" si="22"/>
        <v/>
      </c>
      <c r="P391" s="3"/>
      <c r="Q391" s="16" t="str">
        <f t="shared" si="23"/>
        <v/>
      </c>
      <c r="R391" s="134"/>
      <c r="S391" s="134"/>
      <c r="T391" s="3"/>
    </row>
    <row r="392" spans="1:20" x14ac:dyDescent="0.4">
      <c r="A392" s="134"/>
      <c r="B392" s="135"/>
      <c r="C392" s="40"/>
      <c r="D392" s="13"/>
      <c r="E392" s="3"/>
      <c r="F392" s="4"/>
      <c r="G392" s="29"/>
      <c r="H392" s="33" t="str">
        <f t="shared" ref="H392:H455" si="24">IF(F392="","",F392*G392)</f>
        <v/>
      </c>
      <c r="I392" s="139"/>
      <c r="J392" s="140"/>
      <c r="K392" s="45"/>
      <c r="L392" s="40"/>
      <c r="M392" s="4"/>
      <c r="N392" s="15" t="str">
        <f t="shared" ref="N392:N455" si="25">IF(M392="","",(M392-F392)*G392)</f>
        <v/>
      </c>
      <c r="O392" s="163" t="str">
        <f t="shared" ref="O392:O455" si="26">IF(M392="","",ROUNDDOWN((M392-F392)/F392,4))</f>
        <v/>
      </c>
      <c r="P392" s="3"/>
      <c r="Q392" s="16" t="str">
        <f t="shared" ref="Q392:Q455" si="27">IF(ISERROR(N392-P392),"",N392-I392-P392)</f>
        <v/>
      </c>
      <c r="R392" s="134"/>
      <c r="S392" s="134"/>
      <c r="T392" s="3"/>
    </row>
    <row r="393" spans="1:20" x14ac:dyDescent="0.4">
      <c r="A393" s="134"/>
      <c r="B393" s="135"/>
      <c r="C393" s="40"/>
      <c r="D393" s="13"/>
      <c r="E393" s="3"/>
      <c r="F393" s="4"/>
      <c r="G393" s="29"/>
      <c r="H393" s="33" t="str">
        <f t="shared" si="24"/>
        <v/>
      </c>
      <c r="I393" s="139"/>
      <c r="J393" s="140"/>
      <c r="K393" s="45"/>
      <c r="L393" s="40"/>
      <c r="M393" s="4"/>
      <c r="N393" s="15" t="str">
        <f t="shared" si="25"/>
        <v/>
      </c>
      <c r="O393" s="163" t="str">
        <f t="shared" si="26"/>
        <v/>
      </c>
      <c r="P393" s="3"/>
      <c r="Q393" s="16" t="str">
        <f t="shared" si="27"/>
        <v/>
      </c>
      <c r="R393" s="134"/>
      <c r="S393" s="134"/>
      <c r="T393" s="3"/>
    </row>
    <row r="394" spans="1:20" x14ac:dyDescent="0.4">
      <c r="A394" s="134"/>
      <c r="B394" s="135"/>
      <c r="C394" s="40"/>
      <c r="D394" s="13"/>
      <c r="E394" s="3"/>
      <c r="F394" s="4"/>
      <c r="G394" s="29"/>
      <c r="H394" s="33" t="str">
        <f t="shared" si="24"/>
        <v/>
      </c>
      <c r="I394" s="139"/>
      <c r="J394" s="140"/>
      <c r="K394" s="45"/>
      <c r="L394" s="40"/>
      <c r="M394" s="4"/>
      <c r="N394" s="15" t="str">
        <f t="shared" si="25"/>
        <v/>
      </c>
      <c r="O394" s="163" t="str">
        <f t="shared" si="26"/>
        <v/>
      </c>
      <c r="P394" s="3"/>
      <c r="Q394" s="16" t="str">
        <f t="shared" si="27"/>
        <v/>
      </c>
      <c r="R394" s="134"/>
      <c r="S394" s="134"/>
      <c r="T394" s="3"/>
    </row>
    <row r="395" spans="1:20" x14ac:dyDescent="0.4">
      <c r="A395" s="134"/>
      <c r="B395" s="135"/>
      <c r="C395" s="40"/>
      <c r="D395" s="13"/>
      <c r="E395" s="3"/>
      <c r="F395" s="4"/>
      <c r="G395" s="29"/>
      <c r="H395" s="33" t="str">
        <f t="shared" si="24"/>
        <v/>
      </c>
      <c r="I395" s="139"/>
      <c r="J395" s="140"/>
      <c r="K395" s="45"/>
      <c r="L395" s="40"/>
      <c r="M395" s="4"/>
      <c r="N395" s="15" t="str">
        <f t="shared" si="25"/>
        <v/>
      </c>
      <c r="O395" s="163" t="str">
        <f t="shared" si="26"/>
        <v/>
      </c>
      <c r="P395" s="3"/>
      <c r="Q395" s="16" t="str">
        <f t="shared" si="27"/>
        <v/>
      </c>
      <c r="R395" s="134"/>
      <c r="S395" s="134"/>
      <c r="T395" s="3"/>
    </row>
    <row r="396" spans="1:20" x14ac:dyDescent="0.4">
      <c r="A396" s="134"/>
      <c r="B396" s="135"/>
      <c r="C396" s="40"/>
      <c r="D396" s="13"/>
      <c r="E396" s="3"/>
      <c r="F396" s="4"/>
      <c r="G396" s="29"/>
      <c r="H396" s="33" t="str">
        <f t="shared" si="24"/>
        <v/>
      </c>
      <c r="I396" s="139"/>
      <c r="J396" s="140"/>
      <c r="K396" s="45"/>
      <c r="L396" s="40"/>
      <c r="M396" s="4"/>
      <c r="N396" s="15" t="str">
        <f t="shared" si="25"/>
        <v/>
      </c>
      <c r="O396" s="163" t="str">
        <f t="shared" si="26"/>
        <v/>
      </c>
      <c r="P396" s="3"/>
      <c r="Q396" s="16" t="str">
        <f t="shared" si="27"/>
        <v/>
      </c>
      <c r="R396" s="134"/>
      <c r="S396" s="134"/>
      <c r="T396" s="3"/>
    </row>
    <row r="397" spans="1:20" x14ac:dyDescent="0.4">
      <c r="A397" s="134"/>
      <c r="B397" s="135"/>
      <c r="C397" s="40"/>
      <c r="D397" s="13"/>
      <c r="E397" s="3"/>
      <c r="F397" s="4"/>
      <c r="G397" s="29"/>
      <c r="H397" s="33" t="str">
        <f t="shared" si="24"/>
        <v/>
      </c>
      <c r="I397" s="139"/>
      <c r="J397" s="140"/>
      <c r="K397" s="45"/>
      <c r="L397" s="40"/>
      <c r="M397" s="4"/>
      <c r="N397" s="15" t="str">
        <f t="shared" si="25"/>
        <v/>
      </c>
      <c r="O397" s="163" t="str">
        <f t="shared" si="26"/>
        <v/>
      </c>
      <c r="P397" s="3"/>
      <c r="Q397" s="16" t="str">
        <f t="shared" si="27"/>
        <v/>
      </c>
      <c r="R397" s="134"/>
      <c r="S397" s="134"/>
      <c r="T397" s="3"/>
    </row>
    <row r="398" spans="1:20" x14ac:dyDescent="0.4">
      <c r="A398" s="134"/>
      <c r="B398" s="135"/>
      <c r="C398" s="40"/>
      <c r="D398" s="13"/>
      <c r="E398" s="3"/>
      <c r="F398" s="4"/>
      <c r="G398" s="29"/>
      <c r="H398" s="33" t="str">
        <f t="shared" si="24"/>
        <v/>
      </c>
      <c r="I398" s="139"/>
      <c r="J398" s="140"/>
      <c r="K398" s="45"/>
      <c r="L398" s="40"/>
      <c r="M398" s="4"/>
      <c r="N398" s="15" t="str">
        <f t="shared" si="25"/>
        <v/>
      </c>
      <c r="O398" s="163" t="str">
        <f t="shared" si="26"/>
        <v/>
      </c>
      <c r="P398" s="3"/>
      <c r="Q398" s="16" t="str">
        <f t="shared" si="27"/>
        <v/>
      </c>
      <c r="R398" s="134"/>
      <c r="S398" s="134"/>
      <c r="T398" s="3"/>
    </row>
    <row r="399" spans="1:20" x14ac:dyDescent="0.4">
      <c r="A399" s="134"/>
      <c r="B399" s="135"/>
      <c r="C399" s="40"/>
      <c r="D399" s="13"/>
      <c r="E399" s="3"/>
      <c r="F399" s="4"/>
      <c r="G399" s="29"/>
      <c r="H399" s="33" t="str">
        <f t="shared" si="24"/>
        <v/>
      </c>
      <c r="I399" s="139"/>
      <c r="J399" s="140"/>
      <c r="K399" s="45"/>
      <c r="L399" s="40"/>
      <c r="M399" s="4"/>
      <c r="N399" s="15" t="str">
        <f t="shared" si="25"/>
        <v/>
      </c>
      <c r="O399" s="163" t="str">
        <f t="shared" si="26"/>
        <v/>
      </c>
      <c r="P399" s="3"/>
      <c r="Q399" s="16" t="str">
        <f t="shared" si="27"/>
        <v/>
      </c>
      <c r="R399" s="134"/>
      <c r="S399" s="134"/>
      <c r="T399" s="3"/>
    </row>
    <row r="400" spans="1:20" x14ac:dyDescent="0.4">
      <c r="A400" s="134"/>
      <c r="B400" s="135"/>
      <c r="C400" s="40"/>
      <c r="D400" s="13"/>
      <c r="E400" s="3"/>
      <c r="F400" s="4"/>
      <c r="G400" s="29"/>
      <c r="H400" s="33" t="str">
        <f t="shared" si="24"/>
        <v/>
      </c>
      <c r="I400" s="139"/>
      <c r="J400" s="140"/>
      <c r="K400" s="45"/>
      <c r="L400" s="40"/>
      <c r="M400" s="4"/>
      <c r="N400" s="15" t="str">
        <f t="shared" si="25"/>
        <v/>
      </c>
      <c r="O400" s="163" t="str">
        <f t="shared" si="26"/>
        <v/>
      </c>
      <c r="P400" s="3"/>
      <c r="Q400" s="16" t="str">
        <f t="shared" si="27"/>
        <v/>
      </c>
      <c r="R400" s="134"/>
      <c r="S400" s="134"/>
      <c r="T400" s="3"/>
    </row>
    <row r="401" spans="1:20" x14ac:dyDescent="0.4">
      <c r="A401" s="134"/>
      <c r="B401" s="135"/>
      <c r="C401" s="40"/>
      <c r="D401" s="13"/>
      <c r="E401" s="3"/>
      <c r="F401" s="4"/>
      <c r="G401" s="29"/>
      <c r="H401" s="33" t="str">
        <f t="shared" si="24"/>
        <v/>
      </c>
      <c r="I401" s="139"/>
      <c r="J401" s="140"/>
      <c r="K401" s="45"/>
      <c r="L401" s="40"/>
      <c r="M401" s="4"/>
      <c r="N401" s="15" t="str">
        <f t="shared" si="25"/>
        <v/>
      </c>
      <c r="O401" s="163" t="str">
        <f t="shared" si="26"/>
        <v/>
      </c>
      <c r="P401" s="3"/>
      <c r="Q401" s="16" t="str">
        <f t="shared" si="27"/>
        <v/>
      </c>
      <c r="R401" s="134"/>
      <c r="S401" s="134"/>
      <c r="T401" s="3"/>
    </row>
    <row r="402" spans="1:20" x14ac:dyDescent="0.4">
      <c r="A402" s="134"/>
      <c r="B402" s="135"/>
      <c r="C402" s="40"/>
      <c r="D402" s="13"/>
      <c r="E402" s="3"/>
      <c r="F402" s="4"/>
      <c r="G402" s="29"/>
      <c r="H402" s="33" t="str">
        <f t="shared" si="24"/>
        <v/>
      </c>
      <c r="I402" s="139"/>
      <c r="J402" s="140"/>
      <c r="K402" s="45"/>
      <c r="L402" s="40"/>
      <c r="M402" s="4"/>
      <c r="N402" s="15" t="str">
        <f t="shared" si="25"/>
        <v/>
      </c>
      <c r="O402" s="163" t="str">
        <f t="shared" si="26"/>
        <v/>
      </c>
      <c r="P402" s="3"/>
      <c r="Q402" s="16" t="str">
        <f t="shared" si="27"/>
        <v/>
      </c>
      <c r="R402" s="134"/>
      <c r="S402" s="134"/>
      <c r="T402" s="3"/>
    </row>
    <row r="403" spans="1:20" x14ac:dyDescent="0.4">
      <c r="A403" s="134"/>
      <c r="B403" s="135"/>
      <c r="C403" s="40"/>
      <c r="D403" s="13"/>
      <c r="E403" s="3"/>
      <c r="F403" s="4"/>
      <c r="G403" s="29"/>
      <c r="H403" s="33" t="str">
        <f t="shared" si="24"/>
        <v/>
      </c>
      <c r="I403" s="139"/>
      <c r="J403" s="140"/>
      <c r="K403" s="45"/>
      <c r="L403" s="40"/>
      <c r="M403" s="4"/>
      <c r="N403" s="15" t="str">
        <f t="shared" si="25"/>
        <v/>
      </c>
      <c r="O403" s="163" t="str">
        <f t="shared" si="26"/>
        <v/>
      </c>
      <c r="P403" s="3"/>
      <c r="Q403" s="16" t="str">
        <f t="shared" si="27"/>
        <v/>
      </c>
      <c r="R403" s="134"/>
      <c r="S403" s="134"/>
      <c r="T403" s="3"/>
    </row>
    <row r="404" spans="1:20" x14ac:dyDescent="0.4">
      <c r="A404" s="134"/>
      <c r="B404" s="135"/>
      <c r="C404" s="40"/>
      <c r="D404" s="13"/>
      <c r="E404" s="3"/>
      <c r="F404" s="4"/>
      <c r="G404" s="29"/>
      <c r="H404" s="33" t="str">
        <f t="shared" si="24"/>
        <v/>
      </c>
      <c r="I404" s="139"/>
      <c r="J404" s="140"/>
      <c r="K404" s="45"/>
      <c r="L404" s="40"/>
      <c r="M404" s="4"/>
      <c r="N404" s="15" t="str">
        <f t="shared" si="25"/>
        <v/>
      </c>
      <c r="O404" s="163" t="str">
        <f t="shared" si="26"/>
        <v/>
      </c>
      <c r="P404" s="3"/>
      <c r="Q404" s="16" t="str">
        <f t="shared" si="27"/>
        <v/>
      </c>
      <c r="R404" s="134"/>
      <c r="S404" s="134"/>
      <c r="T404" s="3"/>
    </row>
    <row r="405" spans="1:20" x14ac:dyDescent="0.4">
      <c r="A405" s="134"/>
      <c r="B405" s="135"/>
      <c r="C405" s="40"/>
      <c r="D405" s="13"/>
      <c r="E405" s="3"/>
      <c r="F405" s="4"/>
      <c r="G405" s="29"/>
      <c r="H405" s="33" t="str">
        <f t="shared" si="24"/>
        <v/>
      </c>
      <c r="I405" s="139"/>
      <c r="J405" s="140"/>
      <c r="K405" s="45"/>
      <c r="L405" s="40"/>
      <c r="M405" s="4"/>
      <c r="N405" s="15" t="str">
        <f t="shared" si="25"/>
        <v/>
      </c>
      <c r="O405" s="163" t="str">
        <f t="shared" si="26"/>
        <v/>
      </c>
      <c r="P405" s="3"/>
      <c r="Q405" s="16" t="str">
        <f t="shared" si="27"/>
        <v/>
      </c>
      <c r="R405" s="134"/>
      <c r="S405" s="134"/>
      <c r="T405" s="3"/>
    </row>
    <row r="406" spans="1:20" x14ac:dyDescent="0.4">
      <c r="A406" s="134"/>
      <c r="B406" s="135"/>
      <c r="C406" s="40"/>
      <c r="D406" s="13"/>
      <c r="E406" s="3"/>
      <c r="F406" s="4"/>
      <c r="G406" s="29"/>
      <c r="H406" s="33" t="str">
        <f t="shared" si="24"/>
        <v/>
      </c>
      <c r="I406" s="139"/>
      <c r="J406" s="140"/>
      <c r="K406" s="45"/>
      <c r="L406" s="40"/>
      <c r="M406" s="4"/>
      <c r="N406" s="15" t="str">
        <f t="shared" si="25"/>
        <v/>
      </c>
      <c r="O406" s="163" t="str">
        <f t="shared" si="26"/>
        <v/>
      </c>
      <c r="P406" s="3"/>
      <c r="Q406" s="16" t="str">
        <f t="shared" si="27"/>
        <v/>
      </c>
      <c r="R406" s="134"/>
      <c r="S406" s="134"/>
      <c r="T406" s="3"/>
    </row>
    <row r="407" spans="1:20" x14ac:dyDescent="0.4">
      <c r="A407" s="134"/>
      <c r="B407" s="135"/>
      <c r="C407" s="40"/>
      <c r="D407" s="13"/>
      <c r="E407" s="3"/>
      <c r="F407" s="4"/>
      <c r="G407" s="29"/>
      <c r="H407" s="33" t="str">
        <f t="shared" si="24"/>
        <v/>
      </c>
      <c r="I407" s="139"/>
      <c r="J407" s="140"/>
      <c r="K407" s="45"/>
      <c r="L407" s="40"/>
      <c r="M407" s="4"/>
      <c r="N407" s="15" t="str">
        <f t="shared" si="25"/>
        <v/>
      </c>
      <c r="O407" s="163" t="str">
        <f t="shared" si="26"/>
        <v/>
      </c>
      <c r="P407" s="3"/>
      <c r="Q407" s="16" t="str">
        <f t="shared" si="27"/>
        <v/>
      </c>
      <c r="R407" s="134"/>
      <c r="S407" s="134"/>
      <c r="T407" s="3"/>
    </row>
    <row r="408" spans="1:20" x14ac:dyDescent="0.4">
      <c r="A408" s="134"/>
      <c r="B408" s="135"/>
      <c r="C408" s="40"/>
      <c r="D408" s="13"/>
      <c r="E408" s="3"/>
      <c r="F408" s="4"/>
      <c r="G408" s="29"/>
      <c r="H408" s="33" t="str">
        <f t="shared" si="24"/>
        <v/>
      </c>
      <c r="I408" s="139"/>
      <c r="J408" s="140"/>
      <c r="K408" s="45"/>
      <c r="L408" s="40"/>
      <c r="M408" s="4"/>
      <c r="N408" s="15" t="str">
        <f t="shared" si="25"/>
        <v/>
      </c>
      <c r="O408" s="163" t="str">
        <f t="shared" si="26"/>
        <v/>
      </c>
      <c r="P408" s="3"/>
      <c r="Q408" s="16" t="str">
        <f t="shared" si="27"/>
        <v/>
      </c>
      <c r="R408" s="134"/>
      <c r="S408" s="134"/>
      <c r="T408" s="3"/>
    </row>
    <row r="409" spans="1:20" x14ac:dyDescent="0.4">
      <c r="A409" s="134"/>
      <c r="B409" s="135"/>
      <c r="C409" s="40"/>
      <c r="D409" s="13"/>
      <c r="E409" s="3"/>
      <c r="F409" s="4"/>
      <c r="G409" s="29"/>
      <c r="H409" s="33" t="str">
        <f t="shared" si="24"/>
        <v/>
      </c>
      <c r="I409" s="139"/>
      <c r="J409" s="140"/>
      <c r="K409" s="45"/>
      <c r="L409" s="40"/>
      <c r="M409" s="4"/>
      <c r="N409" s="15" t="str">
        <f t="shared" si="25"/>
        <v/>
      </c>
      <c r="O409" s="163" t="str">
        <f t="shared" si="26"/>
        <v/>
      </c>
      <c r="P409" s="3"/>
      <c r="Q409" s="16" t="str">
        <f t="shared" si="27"/>
        <v/>
      </c>
      <c r="R409" s="134"/>
      <c r="S409" s="134"/>
      <c r="T409" s="3"/>
    </row>
    <row r="410" spans="1:20" x14ac:dyDescent="0.4">
      <c r="A410" s="134"/>
      <c r="B410" s="135"/>
      <c r="C410" s="40"/>
      <c r="D410" s="13"/>
      <c r="E410" s="3"/>
      <c r="F410" s="4"/>
      <c r="G410" s="29"/>
      <c r="H410" s="33" t="str">
        <f t="shared" si="24"/>
        <v/>
      </c>
      <c r="I410" s="139"/>
      <c r="J410" s="140"/>
      <c r="K410" s="45"/>
      <c r="L410" s="40"/>
      <c r="M410" s="4"/>
      <c r="N410" s="15" t="str">
        <f t="shared" si="25"/>
        <v/>
      </c>
      <c r="O410" s="163" t="str">
        <f t="shared" si="26"/>
        <v/>
      </c>
      <c r="P410" s="3"/>
      <c r="Q410" s="16" t="str">
        <f t="shared" si="27"/>
        <v/>
      </c>
      <c r="R410" s="134"/>
      <c r="S410" s="134"/>
      <c r="T410" s="3"/>
    </row>
    <row r="411" spans="1:20" x14ac:dyDescent="0.4">
      <c r="A411" s="134"/>
      <c r="B411" s="135"/>
      <c r="C411" s="40"/>
      <c r="D411" s="13"/>
      <c r="E411" s="3"/>
      <c r="F411" s="4"/>
      <c r="G411" s="29"/>
      <c r="H411" s="33" t="str">
        <f t="shared" si="24"/>
        <v/>
      </c>
      <c r="I411" s="139"/>
      <c r="J411" s="140"/>
      <c r="K411" s="45"/>
      <c r="L411" s="40"/>
      <c r="M411" s="4"/>
      <c r="N411" s="15" t="str">
        <f t="shared" si="25"/>
        <v/>
      </c>
      <c r="O411" s="163" t="str">
        <f t="shared" si="26"/>
        <v/>
      </c>
      <c r="P411" s="3"/>
      <c r="Q411" s="16" t="str">
        <f t="shared" si="27"/>
        <v/>
      </c>
      <c r="R411" s="134"/>
      <c r="S411" s="134"/>
      <c r="T411" s="3"/>
    </row>
    <row r="412" spans="1:20" x14ac:dyDescent="0.4">
      <c r="A412" s="134"/>
      <c r="B412" s="135"/>
      <c r="C412" s="40"/>
      <c r="D412" s="13"/>
      <c r="E412" s="3"/>
      <c r="F412" s="4"/>
      <c r="G412" s="29"/>
      <c r="H412" s="33" t="str">
        <f t="shared" si="24"/>
        <v/>
      </c>
      <c r="I412" s="139"/>
      <c r="J412" s="140"/>
      <c r="K412" s="45"/>
      <c r="L412" s="40"/>
      <c r="M412" s="4"/>
      <c r="N412" s="15" t="str">
        <f t="shared" si="25"/>
        <v/>
      </c>
      <c r="O412" s="163" t="str">
        <f t="shared" si="26"/>
        <v/>
      </c>
      <c r="P412" s="3"/>
      <c r="Q412" s="16" t="str">
        <f t="shared" si="27"/>
        <v/>
      </c>
      <c r="R412" s="134"/>
      <c r="S412" s="134"/>
      <c r="T412" s="3"/>
    </row>
    <row r="413" spans="1:20" x14ac:dyDescent="0.4">
      <c r="A413" s="134"/>
      <c r="B413" s="135"/>
      <c r="C413" s="40"/>
      <c r="D413" s="13"/>
      <c r="E413" s="3"/>
      <c r="F413" s="4"/>
      <c r="G413" s="29"/>
      <c r="H413" s="33" t="str">
        <f t="shared" si="24"/>
        <v/>
      </c>
      <c r="I413" s="139"/>
      <c r="J413" s="140"/>
      <c r="K413" s="45"/>
      <c r="L413" s="40"/>
      <c r="M413" s="4"/>
      <c r="N413" s="15" t="str">
        <f t="shared" si="25"/>
        <v/>
      </c>
      <c r="O413" s="163" t="str">
        <f t="shared" si="26"/>
        <v/>
      </c>
      <c r="P413" s="3"/>
      <c r="Q413" s="16" t="str">
        <f t="shared" si="27"/>
        <v/>
      </c>
      <c r="R413" s="134"/>
      <c r="S413" s="134"/>
      <c r="T413" s="3"/>
    </row>
    <row r="414" spans="1:20" x14ac:dyDescent="0.4">
      <c r="A414" s="134"/>
      <c r="B414" s="135"/>
      <c r="C414" s="40"/>
      <c r="D414" s="13"/>
      <c r="E414" s="3"/>
      <c r="F414" s="4"/>
      <c r="G414" s="29"/>
      <c r="H414" s="33" t="str">
        <f t="shared" si="24"/>
        <v/>
      </c>
      <c r="I414" s="139"/>
      <c r="J414" s="140"/>
      <c r="K414" s="45"/>
      <c r="L414" s="40"/>
      <c r="M414" s="4"/>
      <c r="N414" s="15" t="str">
        <f t="shared" si="25"/>
        <v/>
      </c>
      <c r="O414" s="163" t="str">
        <f t="shared" si="26"/>
        <v/>
      </c>
      <c r="P414" s="3"/>
      <c r="Q414" s="16" t="str">
        <f t="shared" si="27"/>
        <v/>
      </c>
      <c r="R414" s="134"/>
      <c r="S414" s="134"/>
      <c r="T414" s="3"/>
    </row>
    <row r="415" spans="1:20" x14ac:dyDescent="0.4">
      <c r="A415" s="134"/>
      <c r="B415" s="135"/>
      <c r="C415" s="40"/>
      <c r="D415" s="13"/>
      <c r="E415" s="3"/>
      <c r="F415" s="4"/>
      <c r="G415" s="29"/>
      <c r="H415" s="33" t="str">
        <f t="shared" si="24"/>
        <v/>
      </c>
      <c r="I415" s="139"/>
      <c r="J415" s="140"/>
      <c r="K415" s="45"/>
      <c r="L415" s="40"/>
      <c r="M415" s="4"/>
      <c r="N415" s="15" t="str">
        <f t="shared" si="25"/>
        <v/>
      </c>
      <c r="O415" s="163" t="str">
        <f t="shared" si="26"/>
        <v/>
      </c>
      <c r="P415" s="3"/>
      <c r="Q415" s="16" t="str">
        <f t="shared" si="27"/>
        <v/>
      </c>
      <c r="R415" s="134"/>
      <c r="S415" s="134"/>
      <c r="T415" s="3"/>
    </row>
    <row r="416" spans="1:20" x14ac:dyDescent="0.4">
      <c r="A416" s="134"/>
      <c r="B416" s="135"/>
      <c r="C416" s="40"/>
      <c r="D416" s="13"/>
      <c r="E416" s="3"/>
      <c r="F416" s="4"/>
      <c r="G416" s="29"/>
      <c r="H416" s="33" t="str">
        <f t="shared" si="24"/>
        <v/>
      </c>
      <c r="I416" s="139"/>
      <c r="J416" s="140"/>
      <c r="K416" s="45"/>
      <c r="L416" s="40"/>
      <c r="M416" s="4"/>
      <c r="N416" s="15" t="str">
        <f t="shared" si="25"/>
        <v/>
      </c>
      <c r="O416" s="163" t="str">
        <f t="shared" si="26"/>
        <v/>
      </c>
      <c r="P416" s="3"/>
      <c r="Q416" s="16" t="str">
        <f t="shared" si="27"/>
        <v/>
      </c>
      <c r="R416" s="134"/>
      <c r="S416" s="134"/>
      <c r="T416" s="3"/>
    </row>
    <row r="417" spans="1:20" x14ac:dyDescent="0.4">
      <c r="A417" s="134"/>
      <c r="B417" s="135"/>
      <c r="C417" s="40"/>
      <c r="D417" s="13"/>
      <c r="E417" s="3"/>
      <c r="F417" s="4"/>
      <c r="G417" s="29"/>
      <c r="H417" s="33" t="str">
        <f t="shared" si="24"/>
        <v/>
      </c>
      <c r="I417" s="139"/>
      <c r="J417" s="140"/>
      <c r="K417" s="45"/>
      <c r="L417" s="40"/>
      <c r="M417" s="4"/>
      <c r="N417" s="15" t="str">
        <f t="shared" si="25"/>
        <v/>
      </c>
      <c r="O417" s="163" t="str">
        <f t="shared" si="26"/>
        <v/>
      </c>
      <c r="P417" s="3"/>
      <c r="Q417" s="16" t="str">
        <f t="shared" si="27"/>
        <v/>
      </c>
      <c r="R417" s="134"/>
      <c r="S417" s="134"/>
      <c r="T417" s="3"/>
    </row>
    <row r="418" spans="1:20" x14ac:dyDescent="0.4">
      <c r="A418" s="134"/>
      <c r="B418" s="135"/>
      <c r="C418" s="40"/>
      <c r="D418" s="13"/>
      <c r="E418" s="3"/>
      <c r="F418" s="4"/>
      <c r="G418" s="29"/>
      <c r="H418" s="33" t="str">
        <f t="shared" si="24"/>
        <v/>
      </c>
      <c r="I418" s="139"/>
      <c r="J418" s="140"/>
      <c r="K418" s="45"/>
      <c r="L418" s="40"/>
      <c r="M418" s="4"/>
      <c r="N418" s="15" t="str">
        <f t="shared" si="25"/>
        <v/>
      </c>
      <c r="O418" s="163" t="str">
        <f t="shared" si="26"/>
        <v/>
      </c>
      <c r="P418" s="3"/>
      <c r="Q418" s="16" t="str">
        <f t="shared" si="27"/>
        <v/>
      </c>
      <c r="R418" s="134"/>
      <c r="S418" s="134"/>
      <c r="T418" s="3"/>
    </row>
    <row r="419" spans="1:20" x14ac:dyDescent="0.4">
      <c r="A419" s="134"/>
      <c r="B419" s="135"/>
      <c r="C419" s="40"/>
      <c r="D419" s="13"/>
      <c r="E419" s="3"/>
      <c r="F419" s="4"/>
      <c r="G419" s="29"/>
      <c r="H419" s="33" t="str">
        <f t="shared" si="24"/>
        <v/>
      </c>
      <c r="I419" s="139"/>
      <c r="J419" s="140"/>
      <c r="K419" s="45"/>
      <c r="L419" s="40"/>
      <c r="M419" s="4"/>
      <c r="N419" s="15" t="str">
        <f t="shared" si="25"/>
        <v/>
      </c>
      <c r="O419" s="163" t="str">
        <f t="shared" si="26"/>
        <v/>
      </c>
      <c r="P419" s="3"/>
      <c r="Q419" s="16" t="str">
        <f t="shared" si="27"/>
        <v/>
      </c>
      <c r="R419" s="134"/>
      <c r="S419" s="134"/>
      <c r="T419" s="3"/>
    </row>
    <row r="420" spans="1:20" x14ac:dyDescent="0.4">
      <c r="A420" s="134"/>
      <c r="B420" s="135"/>
      <c r="C420" s="40"/>
      <c r="D420" s="13"/>
      <c r="E420" s="3"/>
      <c r="F420" s="4"/>
      <c r="G420" s="29"/>
      <c r="H420" s="33" t="str">
        <f t="shared" si="24"/>
        <v/>
      </c>
      <c r="I420" s="139"/>
      <c r="J420" s="140"/>
      <c r="K420" s="45"/>
      <c r="L420" s="40"/>
      <c r="M420" s="4"/>
      <c r="N420" s="15" t="str">
        <f t="shared" si="25"/>
        <v/>
      </c>
      <c r="O420" s="163" t="str">
        <f t="shared" si="26"/>
        <v/>
      </c>
      <c r="P420" s="3"/>
      <c r="Q420" s="16" t="str">
        <f t="shared" si="27"/>
        <v/>
      </c>
      <c r="R420" s="134"/>
      <c r="S420" s="134"/>
      <c r="T420" s="3"/>
    </row>
    <row r="421" spans="1:20" x14ac:dyDescent="0.4">
      <c r="A421" s="134"/>
      <c r="B421" s="135"/>
      <c r="C421" s="40"/>
      <c r="D421" s="13"/>
      <c r="E421" s="3"/>
      <c r="F421" s="4"/>
      <c r="G421" s="29"/>
      <c r="H421" s="33" t="str">
        <f t="shared" si="24"/>
        <v/>
      </c>
      <c r="I421" s="139"/>
      <c r="J421" s="140"/>
      <c r="K421" s="45"/>
      <c r="L421" s="40"/>
      <c r="M421" s="4"/>
      <c r="N421" s="15" t="str">
        <f t="shared" si="25"/>
        <v/>
      </c>
      <c r="O421" s="163" t="str">
        <f t="shared" si="26"/>
        <v/>
      </c>
      <c r="P421" s="3"/>
      <c r="Q421" s="16" t="str">
        <f t="shared" si="27"/>
        <v/>
      </c>
      <c r="R421" s="134"/>
      <c r="S421" s="134"/>
      <c r="T421" s="3"/>
    </row>
    <row r="422" spans="1:20" x14ac:dyDescent="0.4">
      <c r="A422" s="134"/>
      <c r="B422" s="135"/>
      <c r="C422" s="40"/>
      <c r="D422" s="13"/>
      <c r="E422" s="3"/>
      <c r="F422" s="4"/>
      <c r="G422" s="29"/>
      <c r="H422" s="33" t="str">
        <f t="shared" si="24"/>
        <v/>
      </c>
      <c r="I422" s="139"/>
      <c r="J422" s="140"/>
      <c r="K422" s="45"/>
      <c r="L422" s="40"/>
      <c r="M422" s="4"/>
      <c r="N422" s="15" t="str">
        <f t="shared" si="25"/>
        <v/>
      </c>
      <c r="O422" s="163" t="str">
        <f t="shared" si="26"/>
        <v/>
      </c>
      <c r="P422" s="3"/>
      <c r="Q422" s="16" t="str">
        <f t="shared" si="27"/>
        <v/>
      </c>
      <c r="R422" s="134"/>
      <c r="S422" s="134"/>
      <c r="T422" s="3"/>
    </row>
    <row r="423" spans="1:20" x14ac:dyDescent="0.4">
      <c r="A423" s="134"/>
      <c r="B423" s="135"/>
      <c r="C423" s="40"/>
      <c r="D423" s="13"/>
      <c r="E423" s="3"/>
      <c r="F423" s="4"/>
      <c r="G423" s="29"/>
      <c r="H423" s="33" t="str">
        <f t="shared" si="24"/>
        <v/>
      </c>
      <c r="I423" s="139"/>
      <c r="J423" s="140"/>
      <c r="K423" s="45"/>
      <c r="L423" s="40"/>
      <c r="M423" s="4"/>
      <c r="N423" s="15" t="str">
        <f t="shared" si="25"/>
        <v/>
      </c>
      <c r="O423" s="163" t="str">
        <f t="shared" si="26"/>
        <v/>
      </c>
      <c r="P423" s="3"/>
      <c r="Q423" s="16" t="str">
        <f t="shared" si="27"/>
        <v/>
      </c>
      <c r="R423" s="134"/>
      <c r="S423" s="134"/>
      <c r="T423" s="3"/>
    </row>
    <row r="424" spans="1:20" x14ac:dyDescent="0.4">
      <c r="A424" s="134"/>
      <c r="B424" s="135"/>
      <c r="C424" s="40"/>
      <c r="D424" s="13"/>
      <c r="E424" s="3"/>
      <c r="F424" s="4"/>
      <c r="G424" s="29"/>
      <c r="H424" s="33" t="str">
        <f t="shared" si="24"/>
        <v/>
      </c>
      <c r="I424" s="139"/>
      <c r="J424" s="140"/>
      <c r="K424" s="45"/>
      <c r="L424" s="40"/>
      <c r="M424" s="4"/>
      <c r="N424" s="15" t="str">
        <f t="shared" si="25"/>
        <v/>
      </c>
      <c r="O424" s="163" t="str">
        <f t="shared" si="26"/>
        <v/>
      </c>
      <c r="P424" s="3"/>
      <c r="Q424" s="16" t="str">
        <f t="shared" si="27"/>
        <v/>
      </c>
      <c r="R424" s="134"/>
      <c r="S424" s="134"/>
      <c r="T424" s="3"/>
    </row>
    <row r="425" spans="1:20" x14ac:dyDescent="0.4">
      <c r="A425" s="134"/>
      <c r="B425" s="135"/>
      <c r="C425" s="40"/>
      <c r="D425" s="13"/>
      <c r="E425" s="3"/>
      <c r="F425" s="4"/>
      <c r="G425" s="29"/>
      <c r="H425" s="33" t="str">
        <f t="shared" si="24"/>
        <v/>
      </c>
      <c r="I425" s="139"/>
      <c r="J425" s="140"/>
      <c r="K425" s="45"/>
      <c r="L425" s="40"/>
      <c r="M425" s="4"/>
      <c r="N425" s="15" t="str">
        <f t="shared" si="25"/>
        <v/>
      </c>
      <c r="O425" s="163" t="str">
        <f t="shared" si="26"/>
        <v/>
      </c>
      <c r="P425" s="3"/>
      <c r="Q425" s="16" t="str">
        <f t="shared" si="27"/>
        <v/>
      </c>
      <c r="R425" s="134"/>
      <c r="S425" s="134"/>
      <c r="T425" s="3"/>
    </row>
    <row r="426" spans="1:20" x14ac:dyDescent="0.4">
      <c r="A426" s="134"/>
      <c r="B426" s="135"/>
      <c r="C426" s="40"/>
      <c r="D426" s="13"/>
      <c r="E426" s="3"/>
      <c r="F426" s="4"/>
      <c r="G426" s="29"/>
      <c r="H426" s="33" t="str">
        <f t="shared" si="24"/>
        <v/>
      </c>
      <c r="I426" s="139"/>
      <c r="J426" s="140"/>
      <c r="K426" s="45"/>
      <c r="L426" s="40"/>
      <c r="M426" s="4"/>
      <c r="N426" s="15" t="str">
        <f t="shared" si="25"/>
        <v/>
      </c>
      <c r="O426" s="163" t="str">
        <f t="shared" si="26"/>
        <v/>
      </c>
      <c r="P426" s="3"/>
      <c r="Q426" s="16" t="str">
        <f t="shared" si="27"/>
        <v/>
      </c>
      <c r="R426" s="134"/>
      <c r="S426" s="134"/>
      <c r="T426" s="3"/>
    </row>
    <row r="427" spans="1:20" x14ac:dyDescent="0.4">
      <c r="A427" s="134"/>
      <c r="B427" s="135"/>
      <c r="C427" s="40"/>
      <c r="D427" s="13"/>
      <c r="E427" s="3"/>
      <c r="F427" s="4"/>
      <c r="G427" s="29"/>
      <c r="H427" s="33" t="str">
        <f t="shared" si="24"/>
        <v/>
      </c>
      <c r="I427" s="139"/>
      <c r="J427" s="140"/>
      <c r="K427" s="45"/>
      <c r="L427" s="40"/>
      <c r="M427" s="4"/>
      <c r="N427" s="15" t="str">
        <f t="shared" si="25"/>
        <v/>
      </c>
      <c r="O427" s="163" t="str">
        <f t="shared" si="26"/>
        <v/>
      </c>
      <c r="P427" s="3"/>
      <c r="Q427" s="16" t="str">
        <f t="shared" si="27"/>
        <v/>
      </c>
      <c r="R427" s="134"/>
      <c r="S427" s="134"/>
      <c r="T427" s="3"/>
    </row>
    <row r="428" spans="1:20" x14ac:dyDescent="0.4">
      <c r="A428" s="134"/>
      <c r="B428" s="135"/>
      <c r="C428" s="40"/>
      <c r="D428" s="13"/>
      <c r="E428" s="3"/>
      <c r="F428" s="4"/>
      <c r="G428" s="29"/>
      <c r="H428" s="33" t="str">
        <f t="shared" si="24"/>
        <v/>
      </c>
      <c r="I428" s="139"/>
      <c r="J428" s="140"/>
      <c r="K428" s="45"/>
      <c r="L428" s="40"/>
      <c r="M428" s="4"/>
      <c r="N428" s="15" t="str">
        <f t="shared" si="25"/>
        <v/>
      </c>
      <c r="O428" s="163" t="str">
        <f t="shared" si="26"/>
        <v/>
      </c>
      <c r="P428" s="3"/>
      <c r="Q428" s="16" t="str">
        <f t="shared" si="27"/>
        <v/>
      </c>
      <c r="R428" s="134"/>
      <c r="S428" s="134"/>
      <c r="T428" s="3"/>
    </row>
    <row r="429" spans="1:20" x14ac:dyDescent="0.4">
      <c r="A429" s="134"/>
      <c r="B429" s="135"/>
      <c r="C429" s="40"/>
      <c r="D429" s="13"/>
      <c r="E429" s="3"/>
      <c r="F429" s="4"/>
      <c r="G429" s="29"/>
      <c r="H429" s="33" t="str">
        <f t="shared" si="24"/>
        <v/>
      </c>
      <c r="I429" s="139"/>
      <c r="J429" s="140"/>
      <c r="K429" s="45"/>
      <c r="L429" s="40"/>
      <c r="M429" s="4"/>
      <c r="N429" s="15" t="str">
        <f t="shared" si="25"/>
        <v/>
      </c>
      <c r="O429" s="163" t="str">
        <f t="shared" si="26"/>
        <v/>
      </c>
      <c r="P429" s="3"/>
      <c r="Q429" s="16" t="str">
        <f t="shared" si="27"/>
        <v/>
      </c>
      <c r="R429" s="134"/>
      <c r="S429" s="134"/>
      <c r="T429" s="3"/>
    </row>
    <row r="430" spans="1:20" x14ac:dyDescent="0.4">
      <c r="A430" s="134"/>
      <c r="B430" s="135"/>
      <c r="C430" s="40"/>
      <c r="D430" s="13"/>
      <c r="E430" s="3"/>
      <c r="F430" s="4"/>
      <c r="G430" s="29"/>
      <c r="H430" s="33" t="str">
        <f t="shared" si="24"/>
        <v/>
      </c>
      <c r="I430" s="139"/>
      <c r="J430" s="140"/>
      <c r="K430" s="45"/>
      <c r="L430" s="40"/>
      <c r="M430" s="4"/>
      <c r="N430" s="15" t="str">
        <f t="shared" si="25"/>
        <v/>
      </c>
      <c r="O430" s="163" t="str">
        <f t="shared" si="26"/>
        <v/>
      </c>
      <c r="P430" s="3"/>
      <c r="Q430" s="16" t="str">
        <f t="shared" si="27"/>
        <v/>
      </c>
      <c r="R430" s="134"/>
      <c r="S430" s="134"/>
      <c r="T430" s="3"/>
    </row>
    <row r="431" spans="1:20" x14ac:dyDescent="0.4">
      <c r="A431" s="134"/>
      <c r="B431" s="135"/>
      <c r="C431" s="40"/>
      <c r="D431" s="13"/>
      <c r="E431" s="3"/>
      <c r="F431" s="4"/>
      <c r="G431" s="29"/>
      <c r="H431" s="33" t="str">
        <f t="shared" si="24"/>
        <v/>
      </c>
      <c r="I431" s="139"/>
      <c r="J431" s="140"/>
      <c r="K431" s="45"/>
      <c r="L431" s="40"/>
      <c r="M431" s="4"/>
      <c r="N431" s="15" t="str">
        <f t="shared" si="25"/>
        <v/>
      </c>
      <c r="O431" s="163" t="str">
        <f t="shared" si="26"/>
        <v/>
      </c>
      <c r="P431" s="3"/>
      <c r="Q431" s="16" t="str">
        <f t="shared" si="27"/>
        <v/>
      </c>
      <c r="R431" s="134"/>
      <c r="S431" s="134"/>
      <c r="T431" s="3"/>
    </row>
    <row r="432" spans="1:20" x14ac:dyDescent="0.4">
      <c r="A432" s="134"/>
      <c r="B432" s="135"/>
      <c r="C432" s="40"/>
      <c r="D432" s="13"/>
      <c r="E432" s="3"/>
      <c r="F432" s="4"/>
      <c r="G432" s="29"/>
      <c r="H432" s="33" t="str">
        <f t="shared" si="24"/>
        <v/>
      </c>
      <c r="I432" s="139"/>
      <c r="J432" s="140"/>
      <c r="K432" s="45"/>
      <c r="L432" s="40"/>
      <c r="M432" s="4"/>
      <c r="N432" s="15" t="str">
        <f t="shared" si="25"/>
        <v/>
      </c>
      <c r="O432" s="163" t="str">
        <f t="shared" si="26"/>
        <v/>
      </c>
      <c r="P432" s="3"/>
      <c r="Q432" s="16" t="str">
        <f t="shared" si="27"/>
        <v/>
      </c>
      <c r="R432" s="134"/>
      <c r="S432" s="134"/>
      <c r="T432" s="3"/>
    </row>
    <row r="433" spans="1:20" x14ac:dyDescent="0.4">
      <c r="A433" s="134"/>
      <c r="B433" s="135"/>
      <c r="C433" s="40"/>
      <c r="D433" s="13"/>
      <c r="E433" s="3"/>
      <c r="F433" s="4"/>
      <c r="G433" s="29"/>
      <c r="H433" s="33" t="str">
        <f t="shared" si="24"/>
        <v/>
      </c>
      <c r="I433" s="139"/>
      <c r="J433" s="140"/>
      <c r="K433" s="45"/>
      <c r="L433" s="40"/>
      <c r="M433" s="4"/>
      <c r="N433" s="15" t="str">
        <f t="shared" si="25"/>
        <v/>
      </c>
      <c r="O433" s="163" t="str">
        <f t="shared" si="26"/>
        <v/>
      </c>
      <c r="P433" s="3"/>
      <c r="Q433" s="16" t="str">
        <f t="shared" si="27"/>
        <v/>
      </c>
      <c r="R433" s="134"/>
      <c r="S433" s="134"/>
      <c r="T433" s="3"/>
    </row>
    <row r="434" spans="1:20" x14ac:dyDescent="0.4">
      <c r="A434" s="134"/>
      <c r="B434" s="135"/>
      <c r="C434" s="40"/>
      <c r="D434" s="13"/>
      <c r="E434" s="3"/>
      <c r="F434" s="4"/>
      <c r="G434" s="29"/>
      <c r="H434" s="33" t="str">
        <f t="shared" si="24"/>
        <v/>
      </c>
      <c r="I434" s="139"/>
      <c r="J434" s="140"/>
      <c r="K434" s="45"/>
      <c r="L434" s="40"/>
      <c r="M434" s="4"/>
      <c r="N434" s="15" t="str">
        <f t="shared" si="25"/>
        <v/>
      </c>
      <c r="O434" s="163" t="str">
        <f t="shared" si="26"/>
        <v/>
      </c>
      <c r="P434" s="3"/>
      <c r="Q434" s="16" t="str">
        <f t="shared" si="27"/>
        <v/>
      </c>
      <c r="R434" s="134"/>
      <c r="S434" s="134"/>
      <c r="T434" s="3"/>
    </row>
    <row r="435" spans="1:20" x14ac:dyDescent="0.4">
      <c r="A435" s="134"/>
      <c r="B435" s="135"/>
      <c r="C435" s="40"/>
      <c r="D435" s="13"/>
      <c r="E435" s="3"/>
      <c r="F435" s="4"/>
      <c r="G435" s="29"/>
      <c r="H435" s="33" t="str">
        <f t="shared" si="24"/>
        <v/>
      </c>
      <c r="I435" s="139"/>
      <c r="J435" s="140"/>
      <c r="K435" s="45"/>
      <c r="L435" s="40"/>
      <c r="M435" s="4"/>
      <c r="N435" s="15" t="str">
        <f t="shared" si="25"/>
        <v/>
      </c>
      <c r="O435" s="163" t="str">
        <f t="shared" si="26"/>
        <v/>
      </c>
      <c r="P435" s="3"/>
      <c r="Q435" s="16" t="str">
        <f t="shared" si="27"/>
        <v/>
      </c>
      <c r="R435" s="134"/>
      <c r="S435" s="134"/>
      <c r="T435" s="3"/>
    </row>
    <row r="436" spans="1:20" x14ac:dyDescent="0.4">
      <c r="A436" s="134"/>
      <c r="B436" s="135"/>
      <c r="C436" s="40"/>
      <c r="D436" s="13"/>
      <c r="E436" s="3"/>
      <c r="F436" s="4"/>
      <c r="G436" s="29"/>
      <c r="H436" s="33" t="str">
        <f t="shared" si="24"/>
        <v/>
      </c>
      <c r="I436" s="139"/>
      <c r="J436" s="140"/>
      <c r="K436" s="45"/>
      <c r="L436" s="40"/>
      <c r="M436" s="4"/>
      <c r="N436" s="15" t="str">
        <f t="shared" si="25"/>
        <v/>
      </c>
      <c r="O436" s="163" t="str">
        <f t="shared" si="26"/>
        <v/>
      </c>
      <c r="P436" s="3"/>
      <c r="Q436" s="16" t="str">
        <f t="shared" si="27"/>
        <v/>
      </c>
      <c r="R436" s="134"/>
      <c r="S436" s="134"/>
      <c r="T436" s="3"/>
    </row>
    <row r="437" spans="1:20" x14ac:dyDescent="0.4">
      <c r="A437" s="134"/>
      <c r="B437" s="135"/>
      <c r="C437" s="40"/>
      <c r="D437" s="13"/>
      <c r="E437" s="3"/>
      <c r="F437" s="4"/>
      <c r="G437" s="29"/>
      <c r="H437" s="33" t="str">
        <f t="shared" si="24"/>
        <v/>
      </c>
      <c r="I437" s="139"/>
      <c r="J437" s="140"/>
      <c r="K437" s="45"/>
      <c r="L437" s="40"/>
      <c r="M437" s="4"/>
      <c r="N437" s="15" t="str">
        <f t="shared" si="25"/>
        <v/>
      </c>
      <c r="O437" s="163" t="str">
        <f t="shared" si="26"/>
        <v/>
      </c>
      <c r="P437" s="3"/>
      <c r="Q437" s="16" t="str">
        <f t="shared" si="27"/>
        <v/>
      </c>
      <c r="R437" s="134"/>
      <c r="S437" s="134"/>
      <c r="T437" s="3"/>
    </row>
    <row r="438" spans="1:20" x14ac:dyDescent="0.4">
      <c r="A438" s="134"/>
      <c r="B438" s="135"/>
      <c r="C438" s="40"/>
      <c r="D438" s="13"/>
      <c r="E438" s="3"/>
      <c r="F438" s="4"/>
      <c r="G438" s="29"/>
      <c r="H438" s="33" t="str">
        <f t="shared" si="24"/>
        <v/>
      </c>
      <c r="I438" s="139"/>
      <c r="J438" s="140"/>
      <c r="K438" s="45"/>
      <c r="L438" s="40"/>
      <c r="M438" s="4"/>
      <c r="N438" s="15" t="str">
        <f t="shared" si="25"/>
        <v/>
      </c>
      <c r="O438" s="163" t="str">
        <f t="shared" si="26"/>
        <v/>
      </c>
      <c r="P438" s="3"/>
      <c r="Q438" s="16" t="str">
        <f t="shared" si="27"/>
        <v/>
      </c>
      <c r="R438" s="134"/>
      <c r="S438" s="134"/>
      <c r="T438" s="3"/>
    </row>
    <row r="439" spans="1:20" x14ac:dyDescent="0.4">
      <c r="A439" s="134"/>
      <c r="B439" s="135"/>
      <c r="C439" s="40"/>
      <c r="D439" s="13"/>
      <c r="E439" s="3"/>
      <c r="F439" s="4"/>
      <c r="G439" s="29"/>
      <c r="H439" s="33" t="str">
        <f t="shared" si="24"/>
        <v/>
      </c>
      <c r="I439" s="139"/>
      <c r="J439" s="140"/>
      <c r="K439" s="45"/>
      <c r="L439" s="40"/>
      <c r="M439" s="4"/>
      <c r="N439" s="15" t="str">
        <f t="shared" si="25"/>
        <v/>
      </c>
      <c r="O439" s="163" t="str">
        <f t="shared" si="26"/>
        <v/>
      </c>
      <c r="P439" s="3"/>
      <c r="Q439" s="16" t="str">
        <f t="shared" si="27"/>
        <v/>
      </c>
      <c r="R439" s="134"/>
      <c r="S439" s="134"/>
      <c r="T439" s="3"/>
    </row>
    <row r="440" spans="1:20" x14ac:dyDescent="0.4">
      <c r="A440" s="134"/>
      <c r="B440" s="135"/>
      <c r="C440" s="40"/>
      <c r="D440" s="13"/>
      <c r="E440" s="3"/>
      <c r="F440" s="4"/>
      <c r="G440" s="29"/>
      <c r="H440" s="33" t="str">
        <f t="shared" si="24"/>
        <v/>
      </c>
      <c r="I440" s="139"/>
      <c r="J440" s="140"/>
      <c r="K440" s="45"/>
      <c r="L440" s="40"/>
      <c r="M440" s="4"/>
      <c r="N440" s="15" t="str">
        <f t="shared" si="25"/>
        <v/>
      </c>
      <c r="O440" s="163" t="str">
        <f t="shared" si="26"/>
        <v/>
      </c>
      <c r="P440" s="3"/>
      <c r="Q440" s="16" t="str">
        <f t="shared" si="27"/>
        <v/>
      </c>
      <c r="R440" s="134"/>
      <c r="S440" s="134"/>
      <c r="T440" s="3"/>
    </row>
    <row r="441" spans="1:20" x14ac:dyDescent="0.4">
      <c r="A441" s="134"/>
      <c r="B441" s="135"/>
      <c r="C441" s="40"/>
      <c r="D441" s="13"/>
      <c r="E441" s="3"/>
      <c r="F441" s="4"/>
      <c r="G441" s="29"/>
      <c r="H441" s="33" t="str">
        <f t="shared" si="24"/>
        <v/>
      </c>
      <c r="I441" s="139"/>
      <c r="J441" s="140"/>
      <c r="K441" s="45"/>
      <c r="L441" s="40"/>
      <c r="M441" s="4"/>
      <c r="N441" s="15" t="str">
        <f t="shared" si="25"/>
        <v/>
      </c>
      <c r="O441" s="163" t="str">
        <f t="shared" si="26"/>
        <v/>
      </c>
      <c r="P441" s="3"/>
      <c r="Q441" s="16" t="str">
        <f t="shared" si="27"/>
        <v/>
      </c>
      <c r="R441" s="134"/>
      <c r="S441" s="134"/>
      <c r="T441" s="3"/>
    </row>
    <row r="442" spans="1:20" x14ac:dyDescent="0.4">
      <c r="A442" s="134"/>
      <c r="B442" s="135"/>
      <c r="C442" s="40"/>
      <c r="D442" s="13"/>
      <c r="E442" s="3"/>
      <c r="F442" s="4"/>
      <c r="G442" s="29"/>
      <c r="H442" s="33" t="str">
        <f t="shared" si="24"/>
        <v/>
      </c>
      <c r="I442" s="139"/>
      <c r="J442" s="140"/>
      <c r="K442" s="45"/>
      <c r="L442" s="40"/>
      <c r="M442" s="4"/>
      <c r="N442" s="15" t="str">
        <f t="shared" si="25"/>
        <v/>
      </c>
      <c r="O442" s="163" t="str">
        <f t="shared" si="26"/>
        <v/>
      </c>
      <c r="P442" s="3"/>
      <c r="Q442" s="16" t="str">
        <f t="shared" si="27"/>
        <v/>
      </c>
      <c r="R442" s="134"/>
      <c r="S442" s="134"/>
      <c r="T442" s="3"/>
    </row>
    <row r="443" spans="1:20" x14ac:dyDescent="0.4">
      <c r="A443" s="134"/>
      <c r="B443" s="135"/>
      <c r="C443" s="40"/>
      <c r="D443" s="13"/>
      <c r="E443" s="3"/>
      <c r="F443" s="4"/>
      <c r="G443" s="29"/>
      <c r="H443" s="33" t="str">
        <f t="shared" si="24"/>
        <v/>
      </c>
      <c r="I443" s="139"/>
      <c r="J443" s="140"/>
      <c r="K443" s="45"/>
      <c r="L443" s="40"/>
      <c r="M443" s="4"/>
      <c r="N443" s="15" t="str">
        <f t="shared" si="25"/>
        <v/>
      </c>
      <c r="O443" s="163" t="str">
        <f t="shared" si="26"/>
        <v/>
      </c>
      <c r="P443" s="3"/>
      <c r="Q443" s="16" t="str">
        <f t="shared" si="27"/>
        <v/>
      </c>
      <c r="R443" s="134"/>
      <c r="S443" s="134"/>
      <c r="T443" s="3"/>
    </row>
    <row r="444" spans="1:20" x14ac:dyDescent="0.4">
      <c r="A444" s="134"/>
      <c r="B444" s="135"/>
      <c r="C444" s="40"/>
      <c r="D444" s="13"/>
      <c r="E444" s="3"/>
      <c r="F444" s="4"/>
      <c r="G444" s="29"/>
      <c r="H444" s="33" t="str">
        <f t="shared" si="24"/>
        <v/>
      </c>
      <c r="I444" s="139"/>
      <c r="J444" s="140"/>
      <c r="K444" s="45"/>
      <c r="L444" s="40"/>
      <c r="M444" s="4"/>
      <c r="N444" s="15" t="str">
        <f t="shared" si="25"/>
        <v/>
      </c>
      <c r="O444" s="163" t="str">
        <f t="shared" si="26"/>
        <v/>
      </c>
      <c r="P444" s="3"/>
      <c r="Q444" s="16" t="str">
        <f t="shared" si="27"/>
        <v/>
      </c>
      <c r="R444" s="134"/>
      <c r="S444" s="134"/>
      <c r="T444" s="3"/>
    </row>
    <row r="445" spans="1:20" x14ac:dyDescent="0.4">
      <c r="A445" s="134"/>
      <c r="B445" s="135"/>
      <c r="C445" s="40"/>
      <c r="D445" s="13"/>
      <c r="E445" s="3"/>
      <c r="F445" s="4"/>
      <c r="G445" s="29"/>
      <c r="H445" s="33" t="str">
        <f t="shared" si="24"/>
        <v/>
      </c>
      <c r="I445" s="139"/>
      <c r="J445" s="140"/>
      <c r="K445" s="45"/>
      <c r="L445" s="40"/>
      <c r="M445" s="4"/>
      <c r="N445" s="15" t="str">
        <f t="shared" si="25"/>
        <v/>
      </c>
      <c r="O445" s="163" t="str">
        <f t="shared" si="26"/>
        <v/>
      </c>
      <c r="P445" s="3"/>
      <c r="Q445" s="16" t="str">
        <f t="shared" si="27"/>
        <v/>
      </c>
      <c r="R445" s="134"/>
      <c r="S445" s="134"/>
      <c r="T445" s="3"/>
    </row>
    <row r="446" spans="1:20" x14ac:dyDescent="0.4">
      <c r="A446" s="134"/>
      <c r="B446" s="135"/>
      <c r="C446" s="40"/>
      <c r="D446" s="13"/>
      <c r="E446" s="3"/>
      <c r="F446" s="4"/>
      <c r="G446" s="29"/>
      <c r="H446" s="33" t="str">
        <f t="shared" si="24"/>
        <v/>
      </c>
      <c r="I446" s="139"/>
      <c r="J446" s="140"/>
      <c r="K446" s="45"/>
      <c r="L446" s="40"/>
      <c r="M446" s="4"/>
      <c r="N446" s="15" t="str">
        <f t="shared" si="25"/>
        <v/>
      </c>
      <c r="O446" s="163" t="str">
        <f t="shared" si="26"/>
        <v/>
      </c>
      <c r="P446" s="3"/>
      <c r="Q446" s="16" t="str">
        <f t="shared" si="27"/>
        <v/>
      </c>
      <c r="R446" s="134"/>
      <c r="S446" s="134"/>
      <c r="T446" s="3"/>
    </row>
    <row r="447" spans="1:20" x14ac:dyDescent="0.4">
      <c r="A447" s="134"/>
      <c r="B447" s="135"/>
      <c r="C447" s="40"/>
      <c r="D447" s="13"/>
      <c r="E447" s="3"/>
      <c r="F447" s="4"/>
      <c r="G447" s="29"/>
      <c r="H447" s="33" t="str">
        <f t="shared" si="24"/>
        <v/>
      </c>
      <c r="I447" s="139"/>
      <c r="J447" s="140"/>
      <c r="K447" s="45"/>
      <c r="L447" s="40"/>
      <c r="M447" s="4"/>
      <c r="N447" s="15" t="str">
        <f t="shared" si="25"/>
        <v/>
      </c>
      <c r="O447" s="163" t="str">
        <f t="shared" si="26"/>
        <v/>
      </c>
      <c r="P447" s="3"/>
      <c r="Q447" s="16" t="str">
        <f t="shared" si="27"/>
        <v/>
      </c>
      <c r="R447" s="134"/>
      <c r="S447" s="134"/>
      <c r="T447" s="3"/>
    </row>
    <row r="448" spans="1:20" x14ac:dyDescent="0.4">
      <c r="A448" s="134"/>
      <c r="B448" s="135"/>
      <c r="C448" s="40"/>
      <c r="D448" s="13"/>
      <c r="E448" s="3"/>
      <c r="F448" s="4"/>
      <c r="G448" s="29"/>
      <c r="H448" s="33" t="str">
        <f t="shared" si="24"/>
        <v/>
      </c>
      <c r="I448" s="139"/>
      <c r="J448" s="140"/>
      <c r="K448" s="45"/>
      <c r="L448" s="40"/>
      <c r="M448" s="4"/>
      <c r="N448" s="15" t="str">
        <f t="shared" si="25"/>
        <v/>
      </c>
      <c r="O448" s="163" t="str">
        <f t="shared" si="26"/>
        <v/>
      </c>
      <c r="P448" s="3"/>
      <c r="Q448" s="16" t="str">
        <f t="shared" si="27"/>
        <v/>
      </c>
      <c r="R448" s="134"/>
      <c r="S448" s="134"/>
      <c r="T448" s="3"/>
    </row>
    <row r="449" spans="1:20" x14ac:dyDescent="0.4">
      <c r="A449" s="134"/>
      <c r="B449" s="135"/>
      <c r="C449" s="40"/>
      <c r="D449" s="13"/>
      <c r="E449" s="3"/>
      <c r="F449" s="4"/>
      <c r="G449" s="29"/>
      <c r="H449" s="33" t="str">
        <f t="shared" si="24"/>
        <v/>
      </c>
      <c r="I449" s="139"/>
      <c r="J449" s="140"/>
      <c r="K449" s="45"/>
      <c r="L449" s="40"/>
      <c r="M449" s="4"/>
      <c r="N449" s="15" t="str">
        <f t="shared" si="25"/>
        <v/>
      </c>
      <c r="O449" s="163" t="str">
        <f t="shared" si="26"/>
        <v/>
      </c>
      <c r="P449" s="3"/>
      <c r="Q449" s="16" t="str">
        <f t="shared" si="27"/>
        <v/>
      </c>
      <c r="R449" s="134"/>
      <c r="S449" s="134"/>
      <c r="T449" s="3"/>
    </row>
    <row r="450" spans="1:20" x14ac:dyDescent="0.4">
      <c r="A450" s="134"/>
      <c r="B450" s="135"/>
      <c r="C450" s="40"/>
      <c r="D450" s="13"/>
      <c r="E450" s="3"/>
      <c r="F450" s="4"/>
      <c r="G450" s="29"/>
      <c r="H450" s="33" t="str">
        <f t="shared" si="24"/>
        <v/>
      </c>
      <c r="I450" s="139"/>
      <c r="J450" s="140"/>
      <c r="K450" s="45"/>
      <c r="L450" s="40"/>
      <c r="M450" s="4"/>
      <c r="N450" s="15" t="str">
        <f t="shared" si="25"/>
        <v/>
      </c>
      <c r="O450" s="163" t="str">
        <f t="shared" si="26"/>
        <v/>
      </c>
      <c r="P450" s="3"/>
      <c r="Q450" s="16" t="str">
        <f t="shared" si="27"/>
        <v/>
      </c>
      <c r="R450" s="134"/>
      <c r="S450" s="134"/>
      <c r="T450" s="3"/>
    </row>
    <row r="451" spans="1:20" x14ac:dyDescent="0.4">
      <c r="A451" s="134"/>
      <c r="B451" s="135"/>
      <c r="C451" s="40"/>
      <c r="D451" s="13"/>
      <c r="E451" s="3"/>
      <c r="F451" s="4"/>
      <c r="G451" s="29"/>
      <c r="H451" s="33" t="str">
        <f t="shared" si="24"/>
        <v/>
      </c>
      <c r="I451" s="139"/>
      <c r="J451" s="140"/>
      <c r="K451" s="45"/>
      <c r="L451" s="40"/>
      <c r="M451" s="4"/>
      <c r="N451" s="15" t="str">
        <f t="shared" si="25"/>
        <v/>
      </c>
      <c r="O451" s="163" t="str">
        <f t="shared" si="26"/>
        <v/>
      </c>
      <c r="P451" s="3"/>
      <c r="Q451" s="16" t="str">
        <f t="shared" si="27"/>
        <v/>
      </c>
      <c r="R451" s="134"/>
      <c r="S451" s="134"/>
      <c r="T451" s="3"/>
    </row>
    <row r="452" spans="1:20" x14ac:dyDescent="0.4">
      <c r="A452" s="134"/>
      <c r="B452" s="135"/>
      <c r="C452" s="40"/>
      <c r="D452" s="13"/>
      <c r="E452" s="3"/>
      <c r="F452" s="4"/>
      <c r="G452" s="29"/>
      <c r="H452" s="33" t="str">
        <f t="shared" si="24"/>
        <v/>
      </c>
      <c r="I452" s="139"/>
      <c r="J452" s="140"/>
      <c r="K452" s="45"/>
      <c r="L452" s="40"/>
      <c r="M452" s="4"/>
      <c r="N452" s="15" t="str">
        <f t="shared" si="25"/>
        <v/>
      </c>
      <c r="O452" s="163" t="str">
        <f t="shared" si="26"/>
        <v/>
      </c>
      <c r="P452" s="3"/>
      <c r="Q452" s="16" t="str">
        <f t="shared" si="27"/>
        <v/>
      </c>
      <c r="R452" s="134"/>
      <c r="S452" s="134"/>
      <c r="T452" s="3"/>
    </row>
    <row r="453" spans="1:20" x14ac:dyDescent="0.4">
      <c r="A453" s="134"/>
      <c r="B453" s="135"/>
      <c r="C453" s="40"/>
      <c r="D453" s="13"/>
      <c r="E453" s="3"/>
      <c r="F453" s="4"/>
      <c r="G453" s="29"/>
      <c r="H453" s="33" t="str">
        <f t="shared" si="24"/>
        <v/>
      </c>
      <c r="I453" s="139"/>
      <c r="J453" s="140"/>
      <c r="K453" s="45"/>
      <c r="L453" s="40"/>
      <c r="M453" s="4"/>
      <c r="N453" s="15" t="str">
        <f t="shared" si="25"/>
        <v/>
      </c>
      <c r="O453" s="163" t="str">
        <f t="shared" si="26"/>
        <v/>
      </c>
      <c r="P453" s="3"/>
      <c r="Q453" s="16" t="str">
        <f t="shared" si="27"/>
        <v/>
      </c>
      <c r="R453" s="134"/>
      <c r="S453" s="134"/>
      <c r="T453" s="3"/>
    </row>
    <row r="454" spans="1:20" x14ac:dyDescent="0.4">
      <c r="A454" s="134"/>
      <c r="B454" s="135"/>
      <c r="C454" s="40"/>
      <c r="D454" s="13"/>
      <c r="E454" s="3"/>
      <c r="F454" s="4"/>
      <c r="G454" s="29"/>
      <c r="H454" s="33" t="str">
        <f t="shared" si="24"/>
        <v/>
      </c>
      <c r="I454" s="139"/>
      <c r="J454" s="140"/>
      <c r="K454" s="45"/>
      <c r="L454" s="40"/>
      <c r="M454" s="4"/>
      <c r="N454" s="15" t="str">
        <f t="shared" si="25"/>
        <v/>
      </c>
      <c r="O454" s="163" t="str">
        <f t="shared" si="26"/>
        <v/>
      </c>
      <c r="P454" s="3"/>
      <c r="Q454" s="16" t="str">
        <f t="shared" si="27"/>
        <v/>
      </c>
      <c r="R454" s="134"/>
      <c r="S454" s="134"/>
      <c r="T454" s="3"/>
    </row>
    <row r="455" spans="1:20" x14ac:dyDescent="0.4">
      <c r="A455" s="134"/>
      <c r="B455" s="135"/>
      <c r="C455" s="40"/>
      <c r="D455" s="13"/>
      <c r="E455" s="3"/>
      <c r="F455" s="4"/>
      <c r="G455" s="29"/>
      <c r="H455" s="33" t="str">
        <f t="shared" si="24"/>
        <v/>
      </c>
      <c r="I455" s="139"/>
      <c r="J455" s="140"/>
      <c r="K455" s="45"/>
      <c r="L455" s="40"/>
      <c r="M455" s="4"/>
      <c r="N455" s="15" t="str">
        <f t="shared" si="25"/>
        <v/>
      </c>
      <c r="O455" s="163" t="str">
        <f t="shared" si="26"/>
        <v/>
      </c>
      <c r="P455" s="3"/>
      <c r="Q455" s="16" t="str">
        <f t="shared" si="27"/>
        <v/>
      </c>
      <c r="R455" s="134"/>
      <c r="S455" s="134"/>
      <c r="T455" s="3"/>
    </row>
    <row r="456" spans="1:20" x14ac:dyDescent="0.4">
      <c r="A456" s="134"/>
      <c r="B456" s="135"/>
      <c r="C456" s="40"/>
      <c r="D456" s="13"/>
      <c r="E456" s="3"/>
      <c r="F456" s="4"/>
      <c r="G456" s="29"/>
      <c r="H456" s="33" t="str">
        <f t="shared" ref="H456:H506" si="28">IF(F456="","",F456*G456)</f>
        <v/>
      </c>
      <c r="I456" s="139"/>
      <c r="J456" s="140"/>
      <c r="K456" s="45"/>
      <c r="L456" s="40"/>
      <c r="M456" s="4"/>
      <c r="N456" s="15" t="str">
        <f t="shared" ref="N456:N506" si="29">IF(M456="","",(M456-F456)*G456)</f>
        <v/>
      </c>
      <c r="O456" s="163" t="str">
        <f t="shared" ref="O456:O506" si="30">IF(M456="","",ROUNDDOWN((M456-F456)/F456,4))</f>
        <v/>
      </c>
      <c r="P456" s="3"/>
      <c r="Q456" s="16" t="str">
        <f t="shared" ref="Q456:Q506" si="31">IF(ISERROR(N456-P456),"",N456-I456-P456)</f>
        <v/>
      </c>
      <c r="R456" s="134"/>
      <c r="S456" s="134"/>
      <c r="T456" s="3"/>
    </row>
    <row r="457" spans="1:20" x14ac:dyDescent="0.4">
      <c r="A457" s="134"/>
      <c r="B457" s="135"/>
      <c r="C457" s="40"/>
      <c r="D457" s="13"/>
      <c r="E457" s="3"/>
      <c r="F457" s="4"/>
      <c r="G457" s="29"/>
      <c r="H457" s="33" t="str">
        <f t="shared" si="28"/>
        <v/>
      </c>
      <c r="I457" s="139"/>
      <c r="J457" s="140"/>
      <c r="K457" s="45"/>
      <c r="L457" s="40"/>
      <c r="M457" s="4"/>
      <c r="N457" s="15" t="str">
        <f t="shared" si="29"/>
        <v/>
      </c>
      <c r="O457" s="163" t="str">
        <f t="shared" si="30"/>
        <v/>
      </c>
      <c r="P457" s="3"/>
      <c r="Q457" s="16" t="str">
        <f t="shared" si="31"/>
        <v/>
      </c>
      <c r="R457" s="134"/>
      <c r="S457" s="134"/>
      <c r="T457" s="3"/>
    </row>
    <row r="458" spans="1:20" x14ac:dyDescent="0.4">
      <c r="A458" s="134"/>
      <c r="B458" s="135"/>
      <c r="C458" s="40"/>
      <c r="D458" s="13"/>
      <c r="E458" s="3"/>
      <c r="F458" s="4"/>
      <c r="G458" s="29"/>
      <c r="H458" s="33" t="str">
        <f t="shared" si="28"/>
        <v/>
      </c>
      <c r="I458" s="139"/>
      <c r="J458" s="140"/>
      <c r="K458" s="45"/>
      <c r="L458" s="40"/>
      <c r="M458" s="4"/>
      <c r="N458" s="15" t="str">
        <f t="shared" si="29"/>
        <v/>
      </c>
      <c r="O458" s="163" t="str">
        <f t="shared" si="30"/>
        <v/>
      </c>
      <c r="P458" s="3"/>
      <c r="Q458" s="16" t="str">
        <f t="shared" si="31"/>
        <v/>
      </c>
      <c r="R458" s="134"/>
      <c r="S458" s="134"/>
      <c r="T458" s="3"/>
    </row>
    <row r="459" spans="1:20" x14ac:dyDescent="0.4">
      <c r="A459" s="134"/>
      <c r="B459" s="135"/>
      <c r="C459" s="40"/>
      <c r="D459" s="13"/>
      <c r="E459" s="3"/>
      <c r="F459" s="4"/>
      <c r="G459" s="29"/>
      <c r="H459" s="33" t="str">
        <f t="shared" si="28"/>
        <v/>
      </c>
      <c r="I459" s="139"/>
      <c r="J459" s="140"/>
      <c r="K459" s="45"/>
      <c r="L459" s="40"/>
      <c r="M459" s="4"/>
      <c r="N459" s="15" t="str">
        <f t="shared" si="29"/>
        <v/>
      </c>
      <c r="O459" s="163" t="str">
        <f t="shared" si="30"/>
        <v/>
      </c>
      <c r="P459" s="3"/>
      <c r="Q459" s="16" t="str">
        <f t="shared" si="31"/>
        <v/>
      </c>
      <c r="R459" s="134"/>
      <c r="S459" s="134"/>
      <c r="T459" s="3"/>
    </row>
    <row r="460" spans="1:20" x14ac:dyDescent="0.4">
      <c r="A460" s="134"/>
      <c r="B460" s="135"/>
      <c r="C460" s="40"/>
      <c r="D460" s="13"/>
      <c r="E460" s="3"/>
      <c r="F460" s="4"/>
      <c r="G460" s="29"/>
      <c r="H460" s="33" t="str">
        <f t="shared" si="28"/>
        <v/>
      </c>
      <c r="I460" s="139"/>
      <c r="J460" s="140"/>
      <c r="K460" s="45"/>
      <c r="L460" s="40"/>
      <c r="M460" s="4"/>
      <c r="N460" s="15" t="str">
        <f t="shared" si="29"/>
        <v/>
      </c>
      <c r="O460" s="163" t="str">
        <f t="shared" si="30"/>
        <v/>
      </c>
      <c r="P460" s="3"/>
      <c r="Q460" s="16" t="str">
        <f t="shared" si="31"/>
        <v/>
      </c>
      <c r="R460" s="134"/>
      <c r="S460" s="134"/>
      <c r="T460" s="3"/>
    </row>
    <row r="461" spans="1:20" x14ac:dyDescent="0.4">
      <c r="A461" s="134"/>
      <c r="B461" s="135"/>
      <c r="C461" s="40"/>
      <c r="D461" s="13"/>
      <c r="E461" s="3"/>
      <c r="F461" s="4"/>
      <c r="G461" s="29"/>
      <c r="H461" s="33" t="str">
        <f t="shared" si="28"/>
        <v/>
      </c>
      <c r="I461" s="139"/>
      <c r="J461" s="140"/>
      <c r="K461" s="45"/>
      <c r="L461" s="40"/>
      <c r="M461" s="4"/>
      <c r="N461" s="15" t="str">
        <f t="shared" si="29"/>
        <v/>
      </c>
      <c r="O461" s="163" t="str">
        <f t="shared" si="30"/>
        <v/>
      </c>
      <c r="P461" s="3"/>
      <c r="Q461" s="16" t="str">
        <f t="shared" si="31"/>
        <v/>
      </c>
      <c r="R461" s="134"/>
      <c r="S461" s="134"/>
      <c r="T461" s="3"/>
    </row>
    <row r="462" spans="1:20" x14ac:dyDescent="0.4">
      <c r="A462" s="134"/>
      <c r="B462" s="135"/>
      <c r="C462" s="40"/>
      <c r="D462" s="13"/>
      <c r="E462" s="3"/>
      <c r="F462" s="4"/>
      <c r="G462" s="29"/>
      <c r="H462" s="33" t="str">
        <f t="shared" si="28"/>
        <v/>
      </c>
      <c r="I462" s="139"/>
      <c r="J462" s="140"/>
      <c r="K462" s="45"/>
      <c r="L462" s="40"/>
      <c r="M462" s="4"/>
      <c r="N462" s="15" t="str">
        <f t="shared" si="29"/>
        <v/>
      </c>
      <c r="O462" s="163" t="str">
        <f t="shared" si="30"/>
        <v/>
      </c>
      <c r="P462" s="3"/>
      <c r="Q462" s="16" t="str">
        <f t="shared" si="31"/>
        <v/>
      </c>
      <c r="R462" s="134"/>
      <c r="S462" s="134"/>
      <c r="T462" s="3"/>
    </row>
    <row r="463" spans="1:20" x14ac:dyDescent="0.4">
      <c r="A463" s="134"/>
      <c r="B463" s="135"/>
      <c r="C463" s="40"/>
      <c r="D463" s="13"/>
      <c r="E463" s="3"/>
      <c r="F463" s="4"/>
      <c r="G463" s="29"/>
      <c r="H463" s="33" t="str">
        <f t="shared" si="28"/>
        <v/>
      </c>
      <c r="I463" s="139"/>
      <c r="J463" s="140"/>
      <c r="K463" s="45"/>
      <c r="L463" s="40"/>
      <c r="M463" s="4"/>
      <c r="N463" s="15" t="str">
        <f t="shared" si="29"/>
        <v/>
      </c>
      <c r="O463" s="163" t="str">
        <f t="shared" si="30"/>
        <v/>
      </c>
      <c r="P463" s="3"/>
      <c r="Q463" s="16" t="str">
        <f t="shared" si="31"/>
        <v/>
      </c>
      <c r="R463" s="134"/>
      <c r="S463" s="134"/>
      <c r="T463" s="3"/>
    </row>
    <row r="464" spans="1:20" x14ac:dyDescent="0.4">
      <c r="A464" s="134"/>
      <c r="B464" s="135"/>
      <c r="C464" s="40"/>
      <c r="D464" s="13"/>
      <c r="E464" s="3"/>
      <c r="F464" s="4"/>
      <c r="G464" s="29"/>
      <c r="H464" s="33" t="str">
        <f t="shared" si="28"/>
        <v/>
      </c>
      <c r="I464" s="139"/>
      <c r="J464" s="140"/>
      <c r="K464" s="45"/>
      <c r="L464" s="40"/>
      <c r="M464" s="4"/>
      <c r="N464" s="15" t="str">
        <f t="shared" si="29"/>
        <v/>
      </c>
      <c r="O464" s="163" t="str">
        <f t="shared" si="30"/>
        <v/>
      </c>
      <c r="P464" s="3"/>
      <c r="Q464" s="16" t="str">
        <f t="shared" si="31"/>
        <v/>
      </c>
      <c r="R464" s="134"/>
      <c r="S464" s="134"/>
      <c r="T464" s="3"/>
    </row>
    <row r="465" spans="1:20" x14ac:dyDescent="0.4">
      <c r="A465" s="134"/>
      <c r="B465" s="135"/>
      <c r="C465" s="40"/>
      <c r="D465" s="13"/>
      <c r="E465" s="3"/>
      <c r="F465" s="4"/>
      <c r="G465" s="29"/>
      <c r="H465" s="33" t="str">
        <f t="shared" si="28"/>
        <v/>
      </c>
      <c r="I465" s="139"/>
      <c r="J465" s="140"/>
      <c r="K465" s="45"/>
      <c r="L465" s="40"/>
      <c r="M465" s="4"/>
      <c r="N465" s="15" t="str">
        <f t="shared" si="29"/>
        <v/>
      </c>
      <c r="O465" s="163" t="str">
        <f t="shared" si="30"/>
        <v/>
      </c>
      <c r="P465" s="3"/>
      <c r="Q465" s="16" t="str">
        <f t="shared" si="31"/>
        <v/>
      </c>
      <c r="R465" s="134"/>
      <c r="S465" s="134"/>
      <c r="T465" s="3"/>
    </row>
    <row r="466" spans="1:20" x14ac:dyDescent="0.4">
      <c r="A466" s="134"/>
      <c r="B466" s="135"/>
      <c r="C466" s="40"/>
      <c r="D466" s="13"/>
      <c r="E466" s="3"/>
      <c r="F466" s="4"/>
      <c r="G466" s="29"/>
      <c r="H466" s="33" t="str">
        <f t="shared" si="28"/>
        <v/>
      </c>
      <c r="I466" s="139"/>
      <c r="J466" s="140"/>
      <c r="K466" s="45"/>
      <c r="L466" s="40"/>
      <c r="M466" s="4"/>
      <c r="N466" s="15" t="str">
        <f t="shared" si="29"/>
        <v/>
      </c>
      <c r="O466" s="163" t="str">
        <f t="shared" si="30"/>
        <v/>
      </c>
      <c r="P466" s="3"/>
      <c r="Q466" s="16" t="str">
        <f t="shared" si="31"/>
        <v/>
      </c>
      <c r="R466" s="134"/>
      <c r="S466" s="134"/>
      <c r="T466" s="3"/>
    </row>
    <row r="467" spans="1:20" x14ac:dyDescent="0.4">
      <c r="A467" s="134"/>
      <c r="B467" s="135"/>
      <c r="C467" s="40"/>
      <c r="D467" s="13"/>
      <c r="E467" s="3"/>
      <c r="F467" s="4"/>
      <c r="G467" s="29"/>
      <c r="H467" s="33" t="str">
        <f t="shared" si="28"/>
        <v/>
      </c>
      <c r="I467" s="139"/>
      <c r="J467" s="140"/>
      <c r="K467" s="45"/>
      <c r="L467" s="40"/>
      <c r="M467" s="4"/>
      <c r="N467" s="15" t="str">
        <f t="shared" si="29"/>
        <v/>
      </c>
      <c r="O467" s="163" t="str">
        <f t="shared" si="30"/>
        <v/>
      </c>
      <c r="P467" s="3"/>
      <c r="Q467" s="16" t="str">
        <f t="shared" si="31"/>
        <v/>
      </c>
      <c r="R467" s="134"/>
      <c r="S467" s="134"/>
      <c r="T467" s="3"/>
    </row>
    <row r="468" spans="1:20" x14ac:dyDescent="0.4">
      <c r="A468" s="134"/>
      <c r="B468" s="135"/>
      <c r="C468" s="40"/>
      <c r="D468" s="13"/>
      <c r="E468" s="3"/>
      <c r="F468" s="4"/>
      <c r="G468" s="29"/>
      <c r="H468" s="33" t="str">
        <f t="shared" si="28"/>
        <v/>
      </c>
      <c r="I468" s="139"/>
      <c r="J468" s="140"/>
      <c r="K468" s="45"/>
      <c r="L468" s="40"/>
      <c r="M468" s="4"/>
      <c r="N468" s="15" t="str">
        <f t="shared" si="29"/>
        <v/>
      </c>
      <c r="O468" s="163" t="str">
        <f t="shared" si="30"/>
        <v/>
      </c>
      <c r="P468" s="3"/>
      <c r="Q468" s="16" t="str">
        <f t="shared" si="31"/>
        <v/>
      </c>
      <c r="R468" s="134"/>
      <c r="S468" s="134"/>
      <c r="T468" s="3"/>
    </row>
    <row r="469" spans="1:20" x14ac:dyDescent="0.4">
      <c r="A469" s="134"/>
      <c r="B469" s="135"/>
      <c r="C469" s="40"/>
      <c r="D469" s="13"/>
      <c r="E469" s="3"/>
      <c r="F469" s="4"/>
      <c r="G469" s="29"/>
      <c r="H469" s="33" t="str">
        <f t="shared" si="28"/>
        <v/>
      </c>
      <c r="I469" s="139"/>
      <c r="J469" s="140"/>
      <c r="K469" s="45"/>
      <c r="L469" s="40"/>
      <c r="M469" s="4"/>
      <c r="N469" s="15" t="str">
        <f t="shared" si="29"/>
        <v/>
      </c>
      <c r="O469" s="163" t="str">
        <f t="shared" si="30"/>
        <v/>
      </c>
      <c r="P469" s="3"/>
      <c r="Q469" s="16" t="str">
        <f t="shared" si="31"/>
        <v/>
      </c>
      <c r="R469" s="134"/>
      <c r="S469" s="134"/>
      <c r="T469" s="3"/>
    </row>
    <row r="470" spans="1:20" x14ac:dyDescent="0.4">
      <c r="A470" s="134"/>
      <c r="B470" s="135"/>
      <c r="C470" s="40"/>
      <c r="D470" s="13"/>
      <c r="E470" s="3"/>
      <c r="F470" s="4"/>
      <c r="G470" s="29"/>
      <c r="H470" s="33" t="str">
        <f t="shared" si="28"/>
        <v/>
      </c>
      <c r="I470" s="139"/>
      <c r="J470" s="140"/>
      <c r="K470" s="45"/>
      <c r="L470" s="40"/>
      <c r="M470" s="4"/>
      <c r="N470" s="15" t="str">
        <f t="shared" si="29"/>
        <v/>
      </c>
      <c r="O470" s="163" t="str">
        <f t="shared" si="30"/>
        <v/>
      </c>
      <c r="P470" s="3"/>
      <c r="Q470" s="16" t="str">
        <f t="shared" si="31"/>
        <v/>
      </c>
      <c r="R470" s="134"/>
      <c r="S470" s="134"/>
      <c r="T470" s="3"/>
    </row>
    <row r="471" spans="1:20" x14ac:dyDescent="0.4">
      <c r="A471" s="134"/>
      <c r="B471" s="135"/>
      <c r="C471" s="40"/>
      <c r="D471" s="13"/>
      <c r="E471" s="3"/>
      <c r="F471" s="4"/>
      <c r="G471" s="29"/>
      <c r="H471" s="33" t="str">
        <f t="shared" si="28"/>
        <v/>
      </c>
      <c r="I471" s="139"/>
      <c r="J471" s="140"/>
      <c r="K471" s="45"/>
      <c r="L471" s="40"/>
      <c r="M471" s="4"/>
      <c r="N471" s="15" t="str">
        <f t="shared" si="29"/>
        <v/>
      </c>
      <c r="O471" s="163" t="str">
        <f t="shared" si="30"/>
        <v/>
      </c>
      <c r="P471" s="3"/>
      <c r="Q471" s="16" t="str">
        <f t="shared" si="31"/>
        <v/>
      </c>
      <c r="R471" s="134"/>
      <c r="S471" s="134"/>
      <c r="T471" s="3"/>
    </row>
    <row r="472" spans="1:20" x14ac:dyDescent="0.4">
      <c r="A472" s="134"/>
      <c r="B472" s="135"/>
      <c r="C472" s="40"/>
      <c r="D472" s="13"/>
      <c r="E472" s="3"/>
      <c r="F472" s="4"/>
      <c r="G472" s="29"/>
      <c r="H472" s="33" t="str">
        <f t="shared" si="28"/>
        <v/>
      </c>
      <c r="I472" s="139"/>
      <c r="J472" s="140"/>
      <c r="K472" s="45"/>
      <c r="L472" s="40"/>
      <c r="M472" s="4"/>
      <c r="N472" s="15" t="str">
        <f t="shared" si="29"/>
        <v/>
      </c>
      <c r="O472" s="163" t="str">
        <f t="shared" si="30"/>
        <v/>
      </c>
      <c r="P472" s="3"/>
      <c r="Q472" s="16" t="str">
        <f t="shared" si="31"/>
        <v/>
      </c>
      <c r="R472" s="134"/>
      <c r="S472" s="134"/>
      <c r="T472" s="3"/>
    </row>
    <row r="473" spans="1:20" x14ac:dyDescent="0.4">
      <c r="A473" s="134"/>
      <c r="B473" s="135"/>
      <c r="C473" s="40"/>
      <c r="D473" s="13"/>
      <c r="E473" s="3"/>
      <c r="F473" s="4"/>
      <c r="G473" s="29"/>
      <c r="H473" s="33" t="str">
        <f t="shared" si="28"/>
        <v/>
      </c>
      <c r="I473" s="139"/>
      <c r="J473" s="140"/>
      <c r="K473" s="45"/>
      <c r="L473" s="40"/>
      <c r="M473" s="4"/>
      <c r="N473" s="15" t="str">
        <f t="shared" si="29"/>
        <v/>
      </c>
      <c r="O473" s="163" t="str">
        <f t="shared" si="30"/>
        <v/>
      </c>
      <c r="P473" s="3"/>
      <c r="Q473" s="16" t="str">
        <f t="shared" si="31"/>
        <v/>
      </c>
      <c r="R473" s="134"/>
      <c r="S473" s="134"/>
      <c r="T473" s="3"/>
    </row>
    <row r="474" spans="1:20" x14ac:dyDescent="0.4">
      <c r="A474" s="134"/>
      <c r="B474" s="135"/>
      <c r="C474" s="40"/>
      <c r="D474" s="13"/>
      <c r="E474" s="3"/>
      <c r="F474" s="4"/>
      <c r="G474" s="29"/>
      <c r="H474" s="33" t="str">
        <f t="shared" si="28"/>
        <v/>
      </c>
      <c r="I474" s="139"/>
      <c r="J474" s="140"/>
      <c r="K474" s="45"/>
      <c r="L474" s="40"/>
      <c r="M474" s="4"/>
      <c r="N474" s="15" t="str">
        <f t="shared" si="29"/>
        <v/>
      </c>
      <c r="O474" s="163" t="str">
        <f t="shared" si="30"/>
        <v/>
      </c>
      <c r="P474" s="3"/>
      <c r="Q474" s="16" t="str">
        <f t="shared" si="31"/>
        <v/>
      </c>
      <c r="R474" s="134"/>
      <c r="S474" s="134"/>
      <c r="T474" s="3"/>
    </row>
    <row r="475" spans="1:20" x14ac:dyDescent="0.4">
      <c r="A475" s="134"/>
      <c r="B475" s="135"/>
      <c r="C475" s="40"/>
      <c r="D475" s="13"/>
      <c r="E475" s="3"/>
      <c r="F475" s="4"/>
      <c r="G475" s="29"/>
      <c r="H475" s="33" t="str">
        <f t="shared" si="28"/>
        <v/>
      </c>
      <c r="I475" s="139"/>
      <c r="J475" s="140"/>
      <c r="K475" s="45"/>
      <c r="L475" s="40"/>
      <c r="M475" s="4"/>
      <c r="N475" s="15" t="str">
        <f t="shared" si="29"/>
        <v/>
      </c>
      <c r="O475" s="163" t="str">
        <f t="shared" si="30"/>
        <v/>
      </c>
      <c r="P475" s="3"/>
      <c r="Q475" s="16" t="str">
        <f t="shared" si="31"/>
        <v/>
      </c>
      <c r="R475" s="134"/>
      <c r="S475" s="134"/>
      <c r="T475" s="3"/>
    </row>
    <row r="476" spans="1:20" x14ac:dyDescent="0.4">
      <c r="A476" s="134"/>
      <c r="B476" s="135"/>
      <c r="C476" s="40"/>
      <c r="D476" s="13"/>
      <c r="E476" s="3"/>
      <c r="F476" s="4"/>
      <c r="G476" s="29"/>
      <c r="H476" s="33" t="str">
        <f t="shared" si="28"/>
        <v/>
      </c>
      <c r="I476" s="139"/>
      <c r="J476" s="140"/>
      <c r="K476" s="45"/>
      <c r="L476" s="40"/>
      <c r="M476" s="4"/>
      <c r="N476" s="15" t="str">
        <f t="shared" si="29"/>
        <v/>
      </c>
      <c r="O476" s="163" t="str">
        <f t="shared" si="30"/>
        <v/>
      </c>
      <c r="P476" s="3"/>
      <c r="Q476" s="16" t="str">
        <f t="shared" si="31"/>
        <v/>
      </c>
      <c r="R476" s="134"/>
      <c r="S476" s="134"/>
      <c r="T476" s="3"/>
    </row>
    <row r="477" spans="1:20" x14ac:dyDescent="0.4">
      <c r="A477" s="134"/>
      <c r="B477" s="135"/>
      <c r="C477" s="40"/>
      <c r="D477" s="13"/>
      <c r="E477" s="3"/>
      <c r="F477" s="4"/>
      <c r="G477" s="29"/>
      <c r="H477" s="33" t="str">
        <f t="shared" si="28"/>
        <v/>
      </c>
      <c r="I477" s="139"/>
      <c r="J477" s="140"/>
      <c r="K477" s="45"/>
      <c r="L477" s="40"/>
      <c r="M477" s="4"/>
      <c r="N477" s="15" t="str">
        <f t="shared" si="29"/>
        <v/>
      </c>
      <c r="O477" s="163" t="str">
        <f t="shared" si="30"/>
        <v/>
      </c>
      <c r="P477" s="3"/>
      <c r="Q477" s="16" t="str">
        <f t="shared" si="31"/>
        <v/>
      </c>
      <c r="R477" s="134"/>
      <c r="S477" s="134"/>
      <c r="T477" s="3"/>
    </row>
    <row r="478" spans="1:20" x14ac:dyDescent="0.4">
      <c r="A478" s="134"/>
      <c r="B478" s="135"/>
      <c r="C478" s="40"/>
      <c r="D478" s="13"/>
      <c r="E478" s="3"/>
      <c r="F478" s="4"/>
      <c r="G478" s="29"/>
      <c r="H478" s="33" t="str">
        <f t="shared" si="28"/>
        <v/>
      </c>
      <c r="I478" s="139"/>
      <c r="J478" s="140"/>
      <c r="K478" s="45"/>
      <c r="L478" s="40"/>
      <c r="M478" s="4"/>
      <c r="N478" s="15" t="str">
        <f t="shared" si="29"/>
        <v/>
      </c>
      <c r="O478" s="163" t="str">
        <f t="shared" si="30"/>
        <v/>
      </c>
      <c r="P478" s="3"/>
      <c r="Q478" s="16" t="str">
        <f t="shared" si="31"/>
        <v/>
      </c>
      <c r="R478" s="134"/>
      <c r="S478" s="134"/>
      <c r="T478" s="3"/>
    </row>
    <row r="479" spans="1:20" x14ac:dyDescent="0.4">
      <c r="A479" s="134"/>
      <c r="B479" s="135"/>
      <c r="C479" s="40"/>
      <c r="D479" s="13"/>
      <c r="E479" s="3"/>
      <c r="F479" s="4"/>
      <c r="G479" s="29"/>
      <c r="H479" s="33" t="str">
        <f t="shared" si="28"/>
        <v/>
      </c>
      <c r="I479" s="139"/>
      <c r="J479" s="140"/>
      <c r="K479" s="45"/>
      <c r="L479" s="40"/>
      <c r="M479" s="4"/>
      <c r="N479" s="15" t="str">
        <f t="shared" si="29"/>
        <v/>
      </c>
      <c r="O479" s="163" t="str">
        <f t="shared" si="30"/>
        <v/>
      </c>
      <c r="P479" s="3"/>
      <c r="Q479" s="16" t="str">
        <f t="shared" si="31"/>
        <v/>
      </c>
      <c r="R479" s="134"/>
      <c r="S479" s="134"/>
      <c r="T479" s="3"/>
    </row>
    <row r="480" spans="1:20" x14ac:dyDescent="0.4">
      <c r="A480" s="134"/>
      <c r="B480" s="135"/>
      <c r="C480" s="40"/>
      <c r="D480" s="13"/>
      <c r="E480" s="3"/>
      <c r="F480" s="4"/>
      <c r="G480" s="29"/>
      <c r="H480" s="33" t="str">
        <f t="shared" si="28"/>
        <v/>
      </c>
      <c r="I480" s="139"/>
      <c r="J480" s="140"/>
      <c r="K480" s="45"/>
      <c r="L480" s="40"/>
      <c r="M480" s="4"/>
      <c r="N480" s="15" t="str">
        <f t="shared" si="29"/>
        <v/>
      </c>
      <c r="O480" s="163" t="str">
        <f t="shared" si="30"/>
        <v/>
      </c>
      <c r="P480" s="3"/>
      <c r="Q480" s="16" t="str">
        <f t="shared" si="31"/>
        <v/>
      </c>
      <c r="R480" s="134"/>
      <c r="S480" s="134"/>
      <c r="T480" s="3"/>
    </row>
    <row r="481" spans="1:20" x14ac:dyDescent="0.4">
      <c r="A481" s="134"/>
      <c r="B481" s="135"/>
      <c r="C481" s="40"/>
      <c r="D481" s="13"/>
      <c r="E481" s="3"/>
      <c r="F481" s="4"/>
      <c r="G481" s="29"/>
      <c r="H481" s="33" t="str">
        <f t="shared" si="28"/>
        <v/>
      </c>
      <c r="I481" s="139"/>
      <c r="J481" s="140"/>
      <c r="K481" s="45"/>
      <c r="L481" s="40"/>
      <c r="M481" s="4"/>
      <c r="N481" s="15" t="str">
        <f t="shared" si="29"/>
        <v/>
      </c>
      <c r="O481" s="163" t="str">
        <f t="shared" si="30"/>
        <v/>
      </c>
      <c r="P481" s="3"/>
      <c r="Q481" s="16" t="str">
        <f t="shared" si="31"/>
        <v/>
      </c>
      <c r="R481" s="134"/>
      <c r="S481" s="134"/>
      <c r="T481" s="3"/>
    </row>
    <row r="482" spans="1:20" x14ac:dyDescent="0.4">
      <c r="A482" s="134"/>
      <c r="B482" s="135"/>
      <c r="C482" s="40"/>
      <c r="D482" s="13"/>
      <c r="E482" s="3"/>
      <c r="F482" s="4"/>
      <c r="G482" s="29"/>
      <c r="H482" s="33" t="str">
        <f t="shared" si="28"/>
        <v/>
      </c>
      <c r="I482" s="139"/>
      <c r="J482" s="140"/>
      <c r="K482" s="45"/>
      <c r="L482" s="40"/>
      <c r="M482" s="4"/>
      <c r="N482" s="15" t="str">
        <f t="shared" si="29"/>
        <v/>
      </c>
      <c r="O482" s="163" t="str">
        <f t="shared" si="30"/>
        <v/>
      </c>
      <c r="P482" s="3"/>
      <c r="Q482" s="16" t="str">
        <f t="shared" si="31"/>
        <v/>
      </c>
      <c r="R482" s="134"/>
      <c r="S482" s="134"/>
      <c r="T482" s="3"/>
    </row>
    <row r="483" spans="1:20" x14ac:dyDescent="0.4">
      <c r="A483" s="134"/>
      <c r="B483" s="135"/>
      <c r="C483" s="40"/>
      <c r="D483" s="13"/>
      <c r="E483" s="3"/>
      <c r="F483" s="4"/>
      <c r="G483" s="29"/>
      <c r="H483" s="33" t="str">
        <f t="shared" si="28"/>
        <v/>
      </c>
      <c r="I483" s="139"/>
      <c r="J483" s="140"/>
      <c r="K483" s="45"/>
      <c r="L483" s="40"/>
      <c r="M483" s="4"/>
      <c r="N483" s="15" t="str">
        <f t="shared" si="29"/>
        <v/>
      </c>
      <c r="O483" s="163" t="str">
        <f t="shared" si="30"/>
        <v/>
      </c>
      <c r="P483" s="3"/>
      <c r="Q483" s="16" t="str">
        <f t="shared" si="31"/>
        <v/>
      </c>
      <c r="R483" s="134"/>
      <c r="S483" s="134"/>
      <c r="T483" s="3"/>
    </row>
    <row r="484" spans="1:20" x14ac:dyDescent="0.4">
      <c r="A484" s="134"/>
      <c r="B484" s="135"/>
      <c r="C484" s="40"/>
      <c r="D484" s="13"/>
      <c r="E484" s="3"/>
      <c r="F484" s="4"/>
      <c r="G484" s="29"/>
      <c r="H484" s="33" t="str">
        <f t="shared" si="28"/>
        <v/>
      </c>
      <c r="I484" s="139"/>
      <c r="J484" s="140"/>
      <c r="K484" s="45"/>
      <c r="L484" s="40"/>
      <c r="M484" s="4"/>
      <c r="N484" s="15" t="str">
        <f t="shared" si="29"/>
        <v/>
      </c>
      <c r="O484" s="163" t="str">
        <f t="shared" si="30"/>
        <v/>
      </c>
      <c r="P484" s="3"/>
      <c r="Q484" s="16" t="str">
        <f t="shared" si="31"/>
        <v/>
      </c>
      <c r="R484" s="134"/>
      <c r="S484" s="134"/>
      <c r="T484" s="3"/>
    </row>
    <row r="485" spans="1:20" x14ac:dyDescent="0.4">
      <c r="A485" s="134"/>
      <c r="B485" s="135"/>
      <c r="C485" s="40"/>
      <c r="D485" s="13"/>
      <c r="E485" s="3"/>
      <c r="F485" s="4"/>
      <c r="G485" s="29"/>
      <c r="H485" s="33" t="str">
        <f t="shared" si="28"/>
        <v/>
      </c>
      <c r="I485" s="139"/>
      <c r="J485" s="140"/>
      <c r="K485" s="45"/>
      <c r="L485" s="40"/>
      <c r="M485" s="4"/>
      <c r="N485" s="15" t="str">
        <f t="shared" si="29"/>
        <v/>
      </c>
      <c r="O485" s="163" t="str">
        <f t="shared" si="30"/>
        <v/>
      </c>
      <c r="P485" s="3"/>
      <c r="Q485" s="16" t="str">
        <f t="shared" si="31"/>
        <v/>
      </c>
      <c r="R485" s="134"/>
      <c r="S485" s="134"/>
      <c r="T485" s="3"/>
    </row>
    <row r="486" spans="1:20" x14ac:dyDescent="0.4">
      <c r="A486" s="134"/>
      <c r="B486" s="135"/>
      <c r="C486" s="40"/>
      <c r="D486" s="13"/>
      <c r="E486" s="3"/>
      <c r="F486" s="4"/>
      <c r="G486" s="29"/>
      <c r="H486" s="33" t="str">
        <f t="shared" si="28"/>
        <v/>
      </c>
      <c r="I486" s="139"/>
      <c r="J486" s="140"/>
      <c r="K486" s="45"/>
      <c r="L486" s="40"/>
      <c r="M486" s="4"/>
      <c r="N486" s="15" t="str">
        <f t="shared" si="29"/>
        <v/>
      </c>
      <c r="O486" s="163" t="str">
        <f t="shared" si="30"/>
        <v/>
      </c>
      <c r="P486" s="3"/>
      <c r="Q486" s="16" t="str">
        <f t="shared" si="31"/>
        <v/>
      </c>
      <c r="R486" s="134"/>
      <c r="S486" s="134"/>
      <c r="T486" s="3"/>
    </row>
    <row r="487" spans="1:20" x14ac:dyDescent="0.4">
      <c r="A487" s="134"/>
      <c r="B487" s="135"/>
      <c r="C487" s="40"/>
      <c r="D487" s="13"/>
      <c r="E487" s="3"/>
      <c r="F487" s="4"/>
      <c r="G487" s="29"/>
      <c r="H487" s="33" t="str">
        <f t="shared" si="28"/>
        <v/>
      </c>
      <c r="I487" s="139"/>
      <c r="J487" s="140"/>
      <c r="K487" s="45"/>
      <c r="L487" s="40"/>
      <c r="M487" s="4"/>
      <c r="N487" s="15" t="str">
        <f t="shared" si="29"/>
        <v/>
      </c>
      <c r="O487" s="163" t="str">
        <f t="shared" si="30"/>
        <v/>
      </c>
      <c r="P487" s="3"/>
      <c r="Q487" s="16" t="str">
        <f t="shared" si="31"/>
        <v/>
      </c>
      <c r="R487" s="134"/>
      <c r="S487" s="134"/>
      <c r="T487" s="3"/>
    </row>
    <row r="488" spans="1:20" x14ac:dyDescent="0.4">
      <c r="A488" s="134"/>
      <c r="B488" s="135"/>
      <c r="C488" s="40"/>
      <c r="D488" s="13"/>
      <c r="E488" s="3"/>
      <c r="F488" s="4"/>
      <c r="G488" s="29"/>
      <c r="H488" s="33" t="str">
        <f t="shared" si="28"/>
        <v/>
      </c>
      <c r="I488" s="139"/>
      <c r="J488" s="140"/>
      <c r="K488" s="45"/>
      <c r="L488" s="40"/>
      <c r="M488" s="4"/>
      <c r="N488" s="15" t="str">
        <f t="shared" si="29"/>
        <v/>
      </c>
      <c r="O488" s="163" t="str">
        <f t="shared" si="30"/>
        <v/>
      </c>
      <c r="P488" s="3"/>
      <c r="Q488" s="16" t="str">
        <f t="shared" si="31"/>
        <v/>
      </c>
      <c r="R488" s="134"/>
      <c r="S488" s="134"/>
      <c r="T488" s="3"/>
    </row>
    <row r="489" spans="1:20" x14ac:dyDescent="0.4">
      <c r="A489" s="134"/>
      <c r="B489" s="135"/>
      <c r="C489" s="40"/>
      <c r="D489" s="13"/>
      <c r="E489" s="3"/>
      <c r="F489" s="4"/>
      <c r="G489" s="29"/>
      <c r="H489" s="33" t="str">
        <f t="shared" si="28"/>
        <v/>
      </c>
      <c r="I489" s="139"/>
      <c r="J489" s="140"/>
      <c r="K489" s="45"/>
      <c r="L489" s="40"/>
      <c r="M489" s="4"/>
      <c r="N489" s="15" t="str">
        <f t="shared" si="29"/>
        <v/>
      </c>
      <c r="O489" s="163" t="str">
        <f t="shared" si="30"/>
        <v/>
      </c>
      <c r="P489" s="3"/>
      <c r="Q489" s="16" t="str">
        <f t="shared" si="31"/>
        <v/>
      </c>
      <c r="R489" s="134"/>
      <c r="S489" s="134"/>
      <c r="T489" s="3"/>
    </row>
    <row r="490" spans="1:20" x14ac:dyDescent="0.4">
      <c r="A490" s="134"/>
      <c r="B490" s="135"/>
      <c r="C490" s="40"/>
      <c r="D490" s="13"/>
      <c r="E490" s="3"/>
      <c r="F490" s="4"/>
      <c r="G490" s="29"/>
      <c r="H490" s="33" t="str">
        <f t="shared" si="28"/>
        <v/>
      </c>
      <c r="I490" s="139"/>
      <c r="J490" s="140"/>
      <c r="K490" s="45"/>
      <c r="L490" s="40"/>
      <c r="M490" s="4"/>
      <c r="N490" s="15" t="str">
        <f t="shared" si="29"/>
        <v/>
      </c>
      <c r="O490" s="163" t="str">
        <f t="shared" si="30"/>
        <v/>
      </c>
      <c r="P490" s="3"/>
      <c r="Q490" s="16" t="str">
        <f t="shared" si="31"/>
        <v/>
      </c>
      <c r="R490" s="134"/>
      <c r="S490" s="134"/>
      <c r="T490" s="3"/>
    </row>
    <row r="491" spans="1:20" x14ac:dyDescent="0.4">
      <c r="A491" s="134"/>
      <c r="B491" s="135"/>
      <c r="C491" s="40"/>
      <c r="D491" s="13"/>
      <c r="E491" s="3"/>
      <c r="F491" s="4"/>
      <c r="G491" s="29"/>
      <c r="H491" s="33" t="str">
        <f t="shared" si="28"/>
        <v/>
      </c>
      <c r="I491" s="139"/>
      <c r="J491" s="140"/>
      <c r="K491" s="45"/>
      <c r="L491" s="40"/>
      <c r="M491" s="4"/>
      <c r="N491" s="15" t="str">
        <f t="shared" si="29"/>
        <v/>
      </c>
      <c r="O491" s="163" t="str">
        <f t="shared" si="30"/>
        <v/>
      </c>
      <c r="P491" s="3"/>
      <c r="Q491" s="16" t="str">
        <f t="shared" si="31"/>
        <v/>
      </c>
      <c r="R491" s="134"/>
      <c r="S491" s="134"/>
      <c r="T491" s="3"/>
    </row>
    <row r="492" spans="1:20" x14ac:dyDescent="0.4">
      <c r="A492" s="134"/>
      <c r="B492" s="135"/>
      <c r="C492" s="40"/>
      <c r="D492" s="13"/>
      <c r="E492" s="3"/>
      <c r="F492" s="4"/>
      <c r="G492" s="29"/>
      <c r="H492" s="33" t="str">
        <f t="shared" si="28"/>
        <v/>
      </c>
      <c r="I492" s="139"/>
      <c r="J492" s="140"/>
      <c r="K492" s="45"/>
      <c r="L492" s="40"/>
      <c r="M492" s="4"/>
      <c r="N492" s="15" t="str">
        <f t="shared" si="29"/>
        <v/>
      </c>
      <c r="O492" s="163" t="str">
        <f t="shared" si="30"/>
        <v/>
      </c>
      <c r="P492" s="3"/>
      <c r="Q492" s="16" t="str">
        <f t="shared" si="31"/>
        <v/>
      </c>
      <c r="R492" s="134"/>
      <c r="S492" s="134"/>
      <c r="T492" s="3"/>
    </row>
    <row r="493" spans="1:20" x14ac:dyDescent="0.4">
      <c r="A493" s="134"/>
      <c r="B493" s="135"/>
      <c r="C493" s="40"/>
      <c r="D493" s="13"/>
      <c r="E493" s="3"/>
      <c r="F493" s="4"/>
      <c r="G493" s="29"/>
      <c r="H493" s="33" t="str">
        <f t="shared" si="28"/>
        <v/>
      </c>
      <c r="I493" s="139"/>
      <c r="J493" s="140"/>
      <c r="K493" s="45"/>
      <c r="L493" s="40"/>
      <c r="M493" s="4"/>
      <c r="N493" s="15" t="str">
        <f t="shared" si="29"/>
        <v/>
      </c>
      <c r="O493" s="163" t="str">
        <f t="shared" si="30"/>
        <v/>
      </c>
      <c r="P493" s="3"/>
      <c r="Q493" s="16" t="str">
        <f t="shared" si="31"/>
        <v/>
      </c>
      <c r="R493" s="134"/>
      <c r="S493" s="134"/>
      <c r="T493" s="3"/>
    </row>
    <row r="494" spans="1:20" x14ac:dyDescent="0.4">
      <c r="A494" s="134"/>
      <c r="B494" s="135"/>
      <c r="C494" s="40"/>
      <c r="D494" s="13"/>
      <c r="E494" s="3"/>
      <c r="F494" s="4"/>
      <c r="G494" s="29"/>
      <c r="H494" s="33" t="str">
        <f t="shared" si="28"/>
        <v/>
      </c>
      <c r="I494" s="139"/>
      <c r="J494" s="140"/>
      <c r="K494" s="45"/>
      <c r="L494" s="40"/>
      <c r="M494" s="4"/>
      <c r="N494" s="15" t="str">
        <f t="shared" si="29"/>
        <v/>
      </c>
      <c r="O494" s="163" t="str">
        <f t="shared" si="30"/>
        <v/>
      </c>
      <c r="P494" s="3"/>
      <c r="Q494" s="16" t="str">
        <f t="shared" si="31"/>
        <v/>
      </c>
      <c r="R494" s="134"/>
      <c r="S494" s="134"/>
      <c r="T494" s="3"/>
    </row>
    <row r="495" spans="1:20" x14ac:dyDescent="0.4">
      <c r="A495" s="134"/>
      <c r="B495" s="135"/>
      <c r="C495" s="40"/>
      <c r="D495" s="13"/>
      <c r="E495" s="3"/>
      <c r="F495" s="4"/>
      <c r="G495" s="29"/>
      <c r="H495" s="33" t="str">
        <f t="shared" si="28"/>
        <v/>
      </c>
      <c r="I495" s="139"/>
      <c r="J495" s="140"/>
      <c r="K495" s="45"/>
      <c r="L495" s="40"/>
      <c r="M495" s="4"/>
      <c r="N495" s="15" t="str">
        <f t="shared" si="29"/>
        <v/>
      </c>
      <c r="O495" s="163" t="str">
        <f t="shared" si="30"/>
        <v/>
      </c>
      <c r="P495" s="3"/>
      <c r="Q495" s="16" t="str">
        <f t="shared" si="31"/>
        <v/>
      </c>
      <c r="R495" s="134"/>
      <c r="S495" s="134"/>
      <c r="T495" s="3"/>
    </row>
    <row r="496" spans="1:20" x14ac:dyDescent="0.4">
      <c r="A496" s="134"/>
      <c r="B496" s="135"/>
      <c r="C496" s="40"/>
      <c r="D496" s="13"/>
      <c r="E496" s="3"/>
      <c r="F496" s="4"/>
      <c r="G496" s="29"/>
      <c r="H496" s="33" t="str">
        <f t="shared" si="28"/>
        <v/>
      </c>
      <c r="I496" s="139"/>
      <c r="J496" s="140"/>
      <c r="K496" s="45"/>
      <c r="L496" s="40"/>
      <c r="M496" s="4"/>
      <c r="N496" s="15" t="str">
        <f t="shared" si="29"/>
        <v/>
      </c>
      <c r="O496" s="163" t="str">
        <f t="shared" si="30"/>
        <v/>
      </c>
      <c r="P496" s="3"/>
      <c r="Q496" s="16" t="str">
        <f t="shared" si="31"/>
        <v/>
      </c>
      <c r="R496" s="134"/>
      <c r="S496" s="134"/>
      <c r="T496" s="3"/>
    </row>
    <row r="497" spans="1:20" x14ac:dyDescent="0.4">
      <c r="A497" s="134"/>
      <c r="B497" s="135"/>
      <c r="C497" s="40"/>
      <c r="D497" s="13"/>
      <c r="E497" s="3"/>
      <c r="F497" s="4"/>
      <c r="G497" s="29"/>
      <c r="H497" s="33" t="str">
        <f t="shared" si="28"/>
        <v/>
      </c>
      <c r="I497" s="139"/>
      <c r="J497" s="140"/>
      <c r="K497" s="45"/>
      <c r="L497" s="40"/>
      <c r="M497" s="4"/>
      <c r="N497" s="15" t="str">
        <f t="shared" si="29"/>
        <v/>
      </c>
      <c r="O497" s="163" t="str">
        <f t="shared" si="30"/>
        <v/>
      </c>
      <c r="P497" s="3"/>
      <c r="Q497" s="16" t="str">
        <f t="shared" si="31"/>
        <v/>
      </c>
      <c r="R497" s="134"/>
      <c r="S497" s="134"/>
      <c r="T497" s="3"/>
    </row>
    <row r="498" spans="1:20" x14ac:dyDescent="0.4">
      <c r="A498" s="134"/>
      <c r="B498" s="135"/>
      <c r="C498" s="40"/>
      <c r="D498" s="13"/>
      <c r="E498" s="3"/>
      <c r="F498" s="4"/>
      <c r="G498" s="29"/>
      <c r="H498" s="33" t="str">
        <f t="shared" si="28"/>
        <v/>
      </c>
      <c r="I498" s="139"/>
      <c r="J498" s="140"/>
      <c r="K498" s="45"/>
      <c r="L498" s="40"/>
      <c r="M498" s="4"/>
      <c r="N498" s="15" t="str">
        <f t="shared" si="29"/>
        <v/>
      </c>
      <c r="O498" s="163" t="str">
        <f t="shared" si="30"/>
        <v/>
      </c>
      <c r="P498" s="3"/>
      <c r="Q498" s="16" t="str">
        <f t="shared" si="31"/>
        <v/>
      </c>
      <c r="R498" s="134"/>
      <c r="S498" s="134"/>
      <c r="T498" s="3"/>
    </row>
    <row r="499" spans="1:20" x14ac:dyDescent="0.4">
      <c r="A499" s="134"/>
      <c r="B499" s="135"/>
      <c r="C499" s="40"/>
      <c r="D499" s="13"/>
      <c r="E499" s="3"/>
      <c r="F499" s="4"/>
      <c r="G499" s="29"/>
      <c r="H499" s="33" t="str">
        <f t="shared" si="28"/>
        <v/>
      </c>
      <c r="I499" s="139"/>
      <c r="J499" s="140"/>
      <c r="K499" s="45"/>
      <c r="L499" s="40"/>
      <c r="M499" s="4"/>
      <c r="N499" s="15" t="str">
        <f t="shared" si="29"/>
        <v/>
      </c>
      <c r="O499" s="163" t="str">
        <f t="shared" si="30"/>
        <v/>
      </c>
      <c r="P499" s="3"/>
      <c r="Q499" s="16" t="str">
        <f t="shared" si="31"/>
        <v/>
      </c>
      <c r="R499" s="134"/>
      <c r="S499" s="134"/>
      <c r="T499" s="3"/>
    </row>
    <row r="500" spans="1:20" x14ac:dyDescent="0.4">
      <c r="A500" s="134"/>
      <c r="B500" s="135"/>
      <c r="C500" s="40"/>
      <c r="D500" s="13"/>
      <c r="E500" s="3"/>
      <c r="F500" s="4"/>
      <c r="G500" s="29"/>
      <c r="H500" s="33" t="str">
        <f t="shared" si="28"/>
        <v/>
      </c>
      <c r="I500" s="139"/>
      <c r="J500" s="140"/>
      <c r="K500" s="45"/>
      <c r="L500" s="40"/>
      <c r="M500" s="4"/>
      <c r="N500" s="15" t="str">
        <f t="shared" si="29"/>
        <v/>
      </c>
      <c r="O500" s="163" t="str">
        <f t="shared" si="30"/>
        <v/>
      </c>
      <c r="P500" s="3"/>
      <c r="Q500" s="16" t="str">
        <f t="shared" si="31"/>
        <v/>
      </c>
      <c r="R500" s="134"/>
      <c r="S500" s="134"/>
      <c r="T500" s="3"/>
    </row>
    <row r="501" spans="1:20" x14ac:dyDescent="0.4">
      <c r="A501" s="134"/>
      <c r="B501" s="135"/>
      <c r="C501" s="40"/>
      <c r="D501" s="13"/>
      <c r="E501" s="3"/>
      <c r="F501" s="4"/>
      <c r="G501" s="29"/>
      <c r="H501" s="33" t="str">
        <f t="shared" si="28"/>
        <v/>
      </c>
      <c r="I501" s="139"/>
      <c r="J501" s="140"/>
      <c r="K501" s="45"/>
      <c r="L501" s="40"/>
      <c r="M501" s="4"/>
      <c r="N501" s="15" t="str">
        <f t="shared" si="29"/>
        <v/>
      </c>
      <c r="O501" s="163" t="str">
        <f t="shared" si="30"/>
        <v/>
      </c>
      <c r="P501" s="3"/>
      <c r="Q501" s="16" t="str">
        <f t="shared" si="31"/>
        <v/>
      </c>
      <c r="R501" s="134"/>
      <c r="S501" s="134"/>
      <c r="T501" s="3"/>
    </row>
    <row r="502" spans="1:20" x14ac:dyDescent="0.4">
      <c r="A502" s="134"/>
      <c r="B502" s="135"/>
      <c r="C502" s="40"/>
      <c r="D502" s="13"/>
      <c r="E502" s="3"/>
      <c r="F502" s="4"/>
      <c r="G502" s="29"/>
      <c r="H502" s="33" t="str">
        <f t="shared" si="28"/>
        <v/>
      </c>
      <c r="I502" s="139"/>
      <c r="J502" s="140"/>
      <c r="K502" s="45"/>
      <c r="L502" s="40"/>
      <c r="M502" s="4"/>
      <c r="N502" s="15" t="str">
        <f t="shared" si="29"/>
        <v/>
      </c>
      <c r="O502" s="163" t="str">
        <f t="shared" si="30"/>
        <v/>
      </c>
      <c r="P502" s="3"/>
      <c r="Q502" s="16" t="str">
        <f t="shared" si="31"/>
        <v/>
      </c>
      <c r="R502" s="134"/>
      <c r="S502" s="134"/>
      <c r="T502" s="3"/>
    </row>
    <row r="503" spans="1:20" x14ac:dyDescent="0.4">
      <c r="A503" s="134"/>
      <c r="B503" s="135"/>
      <c r="C503" s="40"/>
      <c r="D503" s="13"/>
      <c r="E503" s="3"/>
      <c r="F503" s="4"/>
      <c r="G503" s="29"/>
      <c r="H503" s="33" t="str">
        <f t="shared" si="28"/>
        <v/>
      </c>
      <c r="I503" s="139"/>
      <c r="J503" s="140"/>
      <c r="K503" s="45"/>
      <c r="L503" s="40"/>
      <c r="M503" s="4"/>
      <c r="N503" s="15" t="str">
        <f t="shared" si="29"/>
        <v/>
      </c>
      <c r="O503" s="163" t="str">
        <f t="shared" si="30"/>
        <v/>
      </c>
      <c r="P503" s="3"/>
      <c r="Q503" s="16" t="str">
        <f t="shared" si="31"/>
        <v/>
      </c>
      <c r="R503" s="134"/>
      <c r="S503" s="134"/>
      <c r="T503" s="3"/>
    </row>
    <row r="504" spans="1:20" x14ac:dyDescent="0.4">
      <c r="A504" s="134"/>
      <c r="B504" s="135"/>
      <c r="C504" s="40"/>
      <c r="D504" s="13"/>
      <c r="E504" s="3"/>
      <c r="F504" s="4"/>
      <c r="G504" s="29"/>
      <c r="H504" s="33" t="str">
        <f t="shared" si="28"/>
        <v/>
      </c>
      <c r="I504" s="139"/>
      <c r="J504" s="140"/>
      <c r="K504" s="45"/>
      <c r="L504" s="40"/>
      <c r="M504" s="4"/>
      <c r="N504" s="15" t="str">
        <f t="shared" si="29"/>
        <v/>
      </c>
      <c r="O504" s="163" t="str">
        <f t="shared" si="30"/>
        <v/>
      </c>
      <c r="P504" s="3"/>
      <c r="Q504" s="16" t="str">
        <f t="shared" si="31"/>
        <v/>
      </c>
      <c r="R504" s="134"/>
      <c r="S504" s="134"/>
      <c r="T504" s="3"/>
    </row>
    <row r="505" spans="1:20" x14ac:dyDescent="0.4">
      <c r="A505" s="134"/>
      <c r="B505" s="135"/>
      <c r="C505" s="40"/>
      <c r="D505" s="13"/>
      <c r="E505" s="3"/>
      <c r="F505" s="4"/>
      <c r="G505" s="29"/>
      <c r="H505" s="33" t="str">
        <f t="shared" si="28"/>
        <v/>
      </c>
      <c r="I505" s="139"/>
      <c r="J505" s="140"/>
      <c r="K505" s="45"/>
      <c r="L505" s="40"/>
      <c r="M505" s="4"/>
      <c r="N505" s="15" t="str">
        <f t="shared" si="29"/>
        <v/>
      </c>
      <c r="O505" s="163" t="str">
        <f t="shared" si="30"/>
        <v/>
      </c>
      <c r="P505" s="3"/>
      <c r="Q505" s="16" t="str">
        <f t="shared" si="31"/>
        <v/>
      </c>
      <c r="R505" s="134"/>
      <c r="S505" s="134"/>
      <c r="T505" s="3"/>
    </row>
    <row r="506" spans="1:20" x14ac:dyDescent="0.4">
      <c r="A506" s="134"/>
      <c r="B506" s="135"/>
      <c r="C506" s="40"/>
      <c r="D506" s="13"/>
      <c r="E506" s="3"/>
      <c r="F506" s="4"/>
      <c r="G506" s="29"/>
      <c r="H506" s="33" t="str">
        <f t="shared" si="28"/>
        <v/>
      </c>
      <c r="I506" s="139"/>
      <c r="J506" s="140"/>
      <c r="K506" s="45"/>
      <c r="L506" s="40"/>
      <c r="M506" s="4"/>
      <c r="N506" s="15" t="str">
        <f t="shared" si="29"/>
        <v/>
      </c>
      <c r="O506" s="163" t="str">
        <f t="shared" si="30"/>
        <v/>
      </c>
      <c r="P506" s="3"/>
      <c r="Q506" s="16" t="str">
        <f t="shared" si="31"/>
        <v/>
      </c>
      <c r="R506" s="134"/>
      <c r="S506" s="134"/>
      <c r="T506" s="3"/>
    </row>
    <row r="507" spans="1:20" x14ac:dyDescent="0.4">
      <c r="K507" s="47"/>
      <c r="M507" s="2"/>
      <c r="N507" s="2"/>
      <c r="O507" s="164"/>
      <c r="Q507"/>
    </row>
    <row r="508" spans="1:20" x14ac:dyDescent="0.4">
      <c r="K508" s="47"/>
      <c r="M508" s="2"/>
      <c r="N508" s="2"/>
      <c r="O508" s="164"/>
      <c r="Q508"/>
    </row>
    <row r="509" spans="1:20" x14ac:dyDescent="0.4">
      <c r="K509" s="47"/>
      <c r="M509" s="2"/>
      <c r="N509" s="2"/>
      <c r="O509" s="164"/>
      <c r="Q509"/>
    </row>
    <row r="510" spans="1:20" x14ac:dyDescent="0.4">
      <c r="K510" s="47"/>
      <c r="M510" s="2"/>
      <c r="N510" s="2"/>
      <c r="O510" s="164"/>
      <c r="Q510"/>
    </row>
    <row r="511" spans="1:20" x14ac:dyDescent="0.4">
      <c r="K511" s="47"/>
      <c r="M511" s="2"/>
      <c r="N511" s="2"/>
      <c r="O511" s="164"/>
      <c r="Q511"/>
    </row>
    <row r="512" spans="1:20" x14ac:dyDescent="0.4">
      <c r="K512" s="47"/>
      <c r="M512" s="2"/>
      <c r="N512" s="2"/>
      <c r="O512" s="164"/>
      <c r="Q512"/>
    </row>
    <row r="513" spans="11:17" x14ac:dyDescent="0.4">
      <c r="K513" s="47"/>
      <c r="M513" s="2"/>
      <c r="N513" s="2"/>
      <c r="O513" s="164"/>
      <c r="Q513"/>
    </row>
    <row r="514" spans="11:17" x14ac:dyDescent="0.4">
      <c r="K514" s="47"/>
      <c r="M514" s="2"/>
      <c r="N514" s="2"/>
      <c r="O514" s="164"/>
      <c r="Q514"/>
    </row>
    <row r="515" spans="11:17" x14ac:dyDescent="0.4">
      <c r="K515" s="47"/>
      <c r="M515" s="2"/>
      <c r="N515" s="2"/>
      <c r="O515" s="164"/>
      <c r="Q515"/>
    </row>
    <row r="516" spans="11:17" x14ac:dyDescent="0.4">
      <c r="K516" s="47"/>
      <c r="M516" s="2"/>
      <c r="N516" s="2"/>
      <c r="O516" s="164"/>
      <c r="Q516"/>
    </row>
    <row r="517" spans="11:17" x14ac:dyDescent="0.4">
      <c r="K517" s="47"/>
      <c r="M517" s="2"/>
      <c r="N517" s="2"/>
      <c r="O517" s="164"/>
      <c r="Q517"/>
    </row>
    <row r="518" spans="11:17" x14ac:dyDescent="0.4">
      <c r="K518" s="47"/>
      <c r="M518" s="2"/>
      <c r="N518" s="2"/>
      <c r="O518" s="164"/>
      <c r="Q518"/>
    </row>
    <row r="519" spans="11:17" x14ac:dyDescent="0.4">
      <c r="K519" s="47"/>
      <c r="M519" s="2"/>
      <c r="N519" s="2"/>
      <c r="O519" s="164"/>
      <c r="Q519"/>
    </row>
    <row r="520" spans="11:17" x14ac:dyDescent="0.4">
      <c r="K520" s="47"/>
      <c r="M520" s="2"/>
      <c r="N520" s="2"/>
      <c r="O520" s="164"/>
      <c r="Q520"/>
    </row>
    <row r="521" spans="11:17" x14ac:dyDescent="0.4">
      <c r="K521" s="47"/>
      <c r="M521" s="2"/>
      <c r="N521" s="2"/>
      <c r="O521" s="164"/>
      <c r="Q521"/>
    </row>
    <row r="522" spans="11:17" x14ac:dyDescent="0.4">
      <c r="K522" s="47"/>
      <c r="M522" s="2"/>
      <c r="N522" s="2"/>
      <c r="O522" s="164"/>
      <c r="Q522"/>
    </row>
    <row r="523" spans="11:17" x14ac:dyDescent="0.4">
      <c r="K523" s="47"/>
      <c r="M523" s="2"/>
      <c r="N523" s="2"/>
      <c r="O523" s="164"/>
      <c r="Q523"/>
    </row>
    <row r="524" spans="11:17" x14ac:dyDescent="0.4">
      <c r="K524" s="47"/>
      <c r="M524" s="2"/>
      <c r="N524" s="2"/>
      <c r="O524" s="164"/>
      <c r="Q524"/>
    </row>
    <row r="525" spans="11:17" x14ac:dyDescent="0.4">
      <c r="K525" s="47"/>
      <c r="M525" s="2"/>
      <c r="N525" s="2"/>
      <c r="O525" s="164"/>
      <c r="Q525"/>
    </row>
    <row r="526" spans="11:17" x14ac:dyDescent="0.4">
      <c r="K526" s="47"/>
      <c r="M526" s="2"/>
      <c r="N526" s="2"/>
      <c r="O526" s="164"/>
      <c r="Q526"/>
    </row>
    <row r="527" spans="11:17" x14ac:dyDescent="0.4">
      <c r="K527" s="47"/>
      <c r="M527" s="2"/>
      <c r="N527" s="2"/>
      <c r="O527" s="164"/>
      <c r="Q527"/>
    </row>
    <row r="528" spans="11:17" x14ac:dyDescent="0.4">
      <c r="K528" s="47"/>
      <c r="M528" s="2"/>
      <c r="N528" s="2"/>
      <c r="O528" s="164"/>
      <c r="Q528"/>
    </row>
    <row r="529" spans="11:17" x14ac:dyDescent="0.4">
      <c r="K529" s="47"/>
      <c r="M529" s="2"/>
      <c r="N529" s="2"/>
      <c r="O529" s="164"/>
      <c r="Q529"/>
    </row>
    <row r="530" spans="11:17" x14ac:dyDescent="0.4">
      <c r="K530" s="47"/>
      <c r="M530" s="2"/>
      <c r="N530" s="2"/>
      <c r="O530" s="164"/>
      <c r="Q530"/>
    </row>
    <row r="531" spans="11:17" x14ac:dyDescent="0.4">
      <c r="K531" s="47"/>
      <c r="M531" s="2"/>
      <c r="N531" s="2"/>
      <c r="O531" s="164"/>
      <c r="Q531"/>
    </row>
    <row r="532" spans="11:17" x14ac:dyDescent="0.4">
      <c r="K532" s="47"/>
      <c r="M532" s="2"/>
      <c r="N532" s="2"/>
      <c r="O532" s="164"/>
      <c r="Q532"/>
    </row>
    <row r="533" spans="11:17" x14ac:dyDescent="0.4">
      <c r="K533" s="47"/>
      <c r="M533" s="2"/>
      <c r="N533" s="2"/>
      <c r="O533" s="164"/>
      <c r="Q533"/>
    </row>
    <row r="534" spans="11:17" x14ac:dyDescent="0.4">
      <c r="K534" s="47"/>
      <c r="M534" s="2"/>
      <c r="N534" s="2"/>
      <c r="O534" s="164"/>
      <c r="Q534"/>
    </row>
    <row r="535" spans="11:17" x14ac:dyDescent="0.4">
      <c r="K535" s="47"/>
      <c r="M535" s="2"/>
      <c r="N535" s="2"/>
      <c r="O535" s="164"/>
      <c r="Q535"/>
    </row>
    <row r="536" spans="11:17" x14ac:dyDescent="0.4">
      <c r="K536" s="47"/>
      <c r="M536" s="2"/>
      <c r="N536" s="2"/>
      <c r="O536" s="164"/>
      <c r="Q536"/>
    </row>
    <row r="537" spans="11:17" x14ac:dyDescent="0.4">
      <c r="K537" s="47"/>
      <c r="M537" s="2"/>
      <c r="N537" s="2"/>
      <c r="O537" s="164"/>
      <c r="Q537"/>
    </row>
    <row r="538" spans="11:17" x14ac:dyDescent="0.4">
      <c r="K538" s="47"/>
      <c r="M538" s="2"/>
      <c r="N538" s="2"/>
      <c r="O538" s="164"/>
      <c r="Q538"/>
    </row>
    <row r="539" spans="11:17" x14ac:dyDescent="0.4">
      <c r="K539" s="47"/>
      <c r="M539" s="2"/>
      <c r="N539" s="2"/>
      <c r="O539" s="164"/>
      <c r="Q539"/>
    </row>
    <row r="540" spans="11:17" x14ac:dyDescent="0.4">
      <c r="K540" s="47"/>
      <c r="M540" s="2"/>
      <c r="N540" s="2"/>
      <c r="O540" s="164"/>
      <c r="Q540"/>
    </row>
    <row r="541" spans="11:17" x14ac:dyDescent="0.4">
      <c r="K541" s="47"/>
      <c r="M541" s="2"/>
      <c r="N541" s="2"/>
      <c r="O541" s="164"/>
      <c r="Q541"/>
    </row>
    <row r="542" spans="11:17" x14ac:dyDescent="0.4">
      <c r="K542" s="47"/>
      <c r="M542" s="2"/>
      <c r="N542" s="2"/>
      <c r="O542" s="164"/>
      <c r="Q542"/>
    </row>
    <row r="543" spans="11:17" x14ac:dyDescent="0.4">
      <c r="K543" s="47"/>
      <c r="M543" s="2"/>
      <c r="N543" s="2"/>
      <c r="O543" s="164"/>
      <c r="Q543"/>
    </row>
    <row r="544" spans="11:17" x14ac:dyDescent="0.4">
      <c r="K544" s="47"/>
      <c r="M544" s="2"/>
      <c r="N544" s="2"/>
      <c r="O544" s="164"/>
      <c r="Q544"/>
    </row>
    <row r="545" spans="11:17" x14ac:dyDescent="0.4">
      <c r="K545" s="47"/>
      <c r="M545" s="2"/>
      <c r="N545" s="2"/>
      <c r="O545" s="164"/>
      <c r="Q545"/>
    </row>
    <row r="546" spans="11:17" x14ac:dyDescent="0.4">
      <c r="K546" s="47"/>
      <c r="M546" s="2"/>
      <c r="N546" s="2"/>
      <c r="O546" s="164"/>
      <c r="Q546"/>
    </row>
    <row r="547" spans="11:17" x14ac:dyDescent="0.4">
      <c r="K547" s="47"/>
      <c r="M547" s="2"/>
      <c r="N547" s="2"/>
      <c r="O547" s="164"/>
      <c r="Q547"/>
    </row>
    <row r="548" spans="11:17" x14ac:dyDescent="0.4">
      <c r="K548" s="47"/>
      <c r="M548" s="2"/>
      <c r="N548" s="2"/>
      <c r="O548" s="164"/>
      <c r="Q548"/>
    </row>
    <row r="549" spans="11:17" x14ac:dyDescent="0.4">
      <c r="K549" s="47"/>
      <c r="M549" s="2"/>
      <c r="N549" s="2"/>
      <c r="O549" s="164"/>
      <c r="Q549"/>
    </row>
    <row r="550" spans="11:17" x14ac:dyDescent="0.4">
      <c r="K550" s="47"/>
      <c r="M550" s="2"/>
      <c r="N550" s="2"/>
      <c r="O550" s="164"/>
      <c r="Q550"/>
    </row>
    <row r="551" spans="11:17" x14ac:dyDescent="0.4">
      <c r="K551" s="47"/>
      <c r="M551" s="2"/>
      <c r="N551" s="2"/>
      <c r="O551" s="164"/>
      <c r="Q551"/>
    </row>
    <row r="552" spans="11:17" x14ac:dyDescent="0.4">
      <c r="K552" s="47"/>
      <c r="M552" s="2"/>
      <c r="N552" s="2"/>
      <c r="O552" s="164"/>
      <c r="Q552"/>
    </row>
    <row r="553" spans="11:17" x14ac:dyDescent="0.4">
      <c r="K553" s="47"/>
      <c r="M553" s="2"/>
      <c r="N553" s="2"/>
      <c r="O553" s="164"/>
      <c r="Q553"/>
    </row>
    <row r="554" spans="11:17" x14ac:dyDescent="0.4">
      <c r="K554" s="47"/>
      <c r="M554" s="2"/>
      <c r="N554" s="2"/>
      <c r="O554" s="164"/>
      <c r="Q554"/>
    </row>
    <row r="555" spans="11:17" x14ac:dyDescent="0.4">
      <c r="K555" s="47"/>
      <c r="M555" s="2"/>
      <c r="N555" s="2"/>
      <c r="O555" s="164"/>
      <c r="Q555"/>
    </row>
    <row r="556" spans="11:17" x14ac:dyDescent="0.4">
      <c r="K556" s="47"/>
      <c r="M556" s="2"/>
      <c r="N556" s="2"/>
      <c r="O556" s="164"/>
      <c r="Q556"/>
    </row>
    <row r="557" spans="11:17" x14ac:dyDescent="0.4">
      <c r="K557" s="47"/>
      <c r="M557" s="2"/>
      <c r="N557" s="2"/>
      <c r="O557" s="164"/>
      <c r="Q557"/>
    </row>
    <row r="558" spans="11:17" x14ac:dyDescent="0.4">
      <c r="K558" s="47"/>
      <c r="M558" s="2"/>
      <c r="N558" s="2"/>
      <c r="O558" s="164"/>
      <c r="Q558"/>
    </row>
    <row r="559" spans="11:17" x14ac:dyDescent="0.4">
      <c r="K559" s="47"/>
      <c r="M559" s="2"/>
      <c r="N559" s="2"/>
      <c r="O559" s="164"/>
      <c r="Q559"/>
    </row>
    <row r="560" spans="11:17" x14ac:dyDescent="0.4">
      <c r="K560" s="47"/>
      <c r="M560" s="2"/>
      <c r="N560" s="2"/>
      <c r="O560" s="164"/>
      <c r="Q560"/>
    </row>
    <row r="561" spans="11:17" x14ac:dyDescent="0.4">
      <c r="K561" s="47"/>
      <c r="M561" s="2"/>
      <c r="N561" s="2"/>
      <c r="O561" s="164"/>
      <c r="Q561"/>
    </row>
    <row r="562" spans="11:17" x14ac:dyDescent="0.4">
      <c r="K562" s="47"/>
      <c r="M562" s="2"/>
      <c r="N562" s="2"/>
      <c r="O562" s="164"/>
      <c r="Q562"/>
    </row>
    <row r="563" spans="11:17" x14ac:dyDescent="0.4">
      <c r="K563" s="47"/>
      <c r="M563" s="2"/>
      <c r="N563" s="2"/>
      <c r="O563" s="164"/>
      <c r="Q563"/>
    </row>
    <row r="564" spans="11:17" x14ac:dyDescent="0.4">
      <c r="K564" s="47"/>
      <c r="M564" s="2"/>
      <c r="N564" s="2"/>
      <c r="O564" s="164"/>
      <c r="Q564"/>
    </row>
    <row r="565" spans="11:17" x14ac:dyDescent="0.4">
      <c r="K565" s="47"/>
      <c r="M565" s="2"/>
      <c r="N565" s="2"/>
      <c r="O565" s="164"/>
      <c r="Q565"/>
    </row>
    <row r="566" spans="11:17" x14ac:dyDescent="0.4">
      <c r="K566" s="47"/>
      <c r="M566" s="2"/>
      <c r="N566" s="2"/>
      <c r="O566" s="164"/>
      <c r="Q566"/>
    </row>
    <row r="567" spans="11:17" x14ac:dyDescent="0.4">
      <c r="K567" s="47"/>
      <c r="M567" s="2"/>
      <c r="N567" s="2"/>
      <c r="O567" s="164"/>
      <c r="Q567"/>
    </row>
    <row r="568" spans="11:17" x14ac:dyDescent="0.4">
      <c r="K568" s="47"/>
      <c r="M568" s="2"/>
      <c r="N568" s="2"/>
      <c r="O568" s="164"/>
      <c r="Q568"/>
    </row>
    <row r="569" spans="11:17" x14ac:dyDescent="0.4">
      <c r="K569" s="47"/>
      <c r="M569" s="2"/>
      <c r="N569" s="2"/>
      <c r="O569" s="164"/>
      <c r="Q569"/>
    </row>
    <row r="570" spans="11:17" x14ac:dyDescent="0.4">
      <c r="K570" s="47"/>
      <c r="M570" s="2"/>
      <c r="N570" s="2"/>
      <c r="O570" s="164"/>
      <c r="Q570"/>
    </row>
    <row r="571" spans="11:17" x14ac:dyDescent="0.4">
      <c r="K571" s="47"/>
      <c r="M571" s="2"/>
      <c r="N571" s="2"/>
      <c r="O571" s="164"/>
      <c r="Q571"/>
    </row>
    <row r="572" spans="11:17" x14ac:dyDescent="0.4">
      <c r="K572" s="47"/>
      <c r="M572" s="2"/>
      <c r="N572" s="2"/>
      <c r="O572" s="164"/>
      <c r="Q572"/>
    </row>
    <row r="573" spans="11:17" x14ac:dyDescent="0.4">
      <c r="K573" s="47"/>
      <c r="M573" s="2"/>
      <c r="N573" s="2"/>
      <c r="O573" s="164"/>
      <c r="Q573"/>
    </row>
    <row r="574" spans="11:17" x14ac:dyDescent="0.4">
      <c r="K574" s="47"/>
      <c r="M574" s="2"/>
      <c r="N574" s="2"/>
      <c r="O574" s="164"/>
      <c r="Q574"/>
    </row>
    <row r="575" spans="11:17" x14ac:dyDescent="0.4">
      <c r="K575" s="47"/>
      <c r="M575" s="2"/>
      <c r="N575" s="2"/>
      <c r="O575" s="164"/>
      <c r="Q575"/>
    </row>
    <row r="576" spans="11:17" x14ac:dyDescent="0.4">
      <c r="K576" s="47"/>
      <c r="M576" s="2"/>
      <c r="N576" s="2"/>
      <c r="O576" s="164"/>
      <c r="Q576"/>
    </row>
    <row r="577" spans="11:17" x14ac:dyDescent="0.4">
      <c r="K577" s="47"/>
      <c r="M577" s="2"/>
      <c r="N577" s="2"/>
      <c r="O577" s="164"/>
      <c r="Q577"/>
    </row>
    <row r="578" spans="11:17" x14ac:dyDescent="0.4">
      <c r="K578" s="47"/>
      <c r="M578" s="2"/>
      <c r="N578" s="2"/>
      <c r="O578" s="164"/>
      <c r="Q578"/>
    </row>
    <row r="579" spans="11:17" x14ac:dyDescent="0.4">
      <c r="K579" s="47"/>
      <c r="M579" s="2"/>
      <c r="N579" s="2"/>
      <c r="O579" s="164"/>
      <c r="Q579"/>
    </row>
    <row r="580" spans="11:17" x14ac:dyDescent="0.4">
      <c r="K580" s="47"/>
      <c r="M580" s="2"/>
      <c r="N580" s="2"/>
      <c r="O580" s="164"/>
      <c r="Q580"/>
    </row>
    <row r="581" spans="11:17" x14ac:dyDescent="0.4">
      <c r="K581" s="47"/>
      <c r="M581" s="2"/>
      <c r="N581" s="2"/>
      <c r="O581" s="164"/>
      <c r="Q581"/>
    </row>
    <row r="582" spans="11:17" x14ac:dyDescent="0.4">
      <c r="K582" s="47"/>
      <c r="M582" s="2"/>
      <c r="N582" s="2"/>
      <c r="O582" s="164"/>
      <c r="Q582"/>
    </row>
    <row r="583" spans="11:17" x14ac:dyDescent="0.4">
      <c r="K583" s="47"/>
      <c r="M583" s="2"/>
      <c r="N583" s="2"/>
      <c r="O583" s="164"/>
      <c r="Q583"/>
    </row>
    <row r="584" spans="11:17" x14ac:dyDescent="0.4">
      <c r="K584" s="47"/>
      <c r="M584" s="2"/>
      <c r="N584" s="2"/>
      <c r="O584" s="164"/>
      <c r="Q584"/>
    </row>
    <row r="585" spans="11:17" x14ac:dyDescent="0.4">
      <c r="K585" s="47"/>
      <c r="M585" s="2"/>
      <c r="N585" s="2"/>
      <c r="O585" s="164"/>
      <c r="Q585"/>
    </row>
    <row r="586" spans="11:17" x14ac:dyDescent="0.4">
      <c r="K586" s="47"/>
      <c r="M586" s="2"/>
      <c r="N586" s="2"/>
      <c r="O586" s="164"/>
      <c r="Q586"/>
    </row>
    <row r="587" spans="11:17" x14ac:dyDescent="0.4">
      <c r="K587" s="47"/>
      <c r="M587" s="2"/>
      <c r="N587" s="2"/>
      <c r="O587" s="164"/>
      <c r="Q587"/>
    </row>
    <row r="588" spans="11:17" x14ac:dyDescent="0.4">
      <c r="K588" s="47"/>
      <c r="M588" s="2"/>
      <c r="N588" s="2"/>
      <c r="O588" s="164"/>
      <c r="Q588"/>
    </row>
    <row r="589" spans="11:17" x14ac:dyDescent="0.4">
      <c r="K589" s="47"/>
      <c r="M589" s="2"/>
      <c r="N589" s="2"/>
      <c r="O589" s="164"/>
      <c r="Q589"/>
    </row>
    <row r="590" spans="11:17" x14ac:dyDescent="0.4">
      <c r="K590" s="47"/>
      <c r="M590" s="2"/>
      <c r="N590" s="2"/>
      <c r="O590" s="164"/>
      <c r="Q590"/>
    </row>
    <row r="591" spans="11:17" x14ac:dyDescent="0.4">
      <c r="K591" s="47"/>
      <c r="M591" s="2"/>
      <c r="N591" s="2"/>
      <c r="O591" s="164"/>
      <c r="Q591"/>
    </row>
    <row r="592" spans="11:17" x14ac:dyDescent="0.4">
      <c r="K592" s="47"/>
      <c r="M592" s="2"/>
      <c r="N592" s="2"/>
      <c r="O592" s="164"/>
      <c r="Q592"/>
    </row>
    <row r="593" spans="11:17" x14ac:dyDescent="0.4">
      <c r="K593" s="47"/>
      <c r="M593" s="2"/>
      <c r="N593" s="2"/>
      <c r="O593" s="164"/>
      <c r="Q593"/>
    </row>
    <row r="594" spans="11:17" x14ac:dyDescent="0.4">
      <c r="K594" s="47"/>
      <c r="M594" s="2"/>
      <c r="N594" s="2"/>
      <c r="O594" s="164"/>
      <c r="Q594"/>
    </row>
    <row r="595" spans="11:17" x14ac:dyDescent="0.4">
      <c r="K595" s="47"/>
      <c r="M595" s="2"/>
      <c r="N595" s="2"/>
      <c r="O595" s="164"/>
      <c r="Q595"/>
    </row>
    <row r="596" spans="11:17" x14ac:dyDescent="0.4">
      <c r="K596" s="47"/>
      <c r="M596" s="2"/>
      <c r="N596" s="2"/>
      <c r="O596" s="164"/>
      <c r="Q596"/>
    </row>
    <row r="597" spans="11:17" x14ac:dyDescent="0.4">
      <c r="K597" s="47"/>
      <c r="M597" s="2"/>
      <c r="N597" s="2"/>
      <c r="O597" s="164"/>
      <c r="Q597"/>
    </row>
    <row r="598" spans="11:17" x14ac:dyDescent="0.4">
      <c r="K598" s="47"/>
      <c r="M598" s="2"/>
      <c r="N598" s="2"/>
      <c r="O598" s="164"/>
      <c r="Q598"/>
    </row>
    <row r="599" spans="11:17" x14ac:dyDescent="0.4">
      <c r="K599" s="47"/>
      <c r="M599" s="2"/>
      <c r="N599" s="2"/>
      <c r="O599" s="164"/>
      <c r="Q599"/>
    </row>
    <row r="600" spans="11:17" x14ac:dyDescent="0.4">
      <c r="K600" s="47"/>
      <c r="M600" s="2"/>
      <c r="N600" s="2"/>
      <c r="O600" s="164"/>
      <c r="Q600"/>
    </row>
    <row r="601" spans="11:17" x14ac:dyDescent="0.4">
      <c r="K601" s="47"/>
      <c r="M601" s="2"/>
      <c r="N601" s="2"/>
      <c r="O601" s="164"/>
      <c r="Q601"/>
    </row>
    <row r="602" spans="11:17" x14ac:dyDescent="0.4">
      <c r="K602" s="47"/>
      <c r="M602" s="2"/>
      <c r="N602" s="2"/>
      <c r="O602" s="164"/>
      <c r="Q602"/>
    </row>
    <row r="603" spans="11:17" x14ac:dyDescent="0.4">
      <c r="K603" s="47"/>
      <c r="M603" s="2"/>
      <c r="N603" s="2"/>
      <c r="O603" s="164"/>
      <c r="Q603"/>
    </row>
    <row r="604" spans="11:17" x14ac:dyDescent="0.4">
      <c r="K604" s="47"/>
      <c r="M604" s="2"/>
      <c r="N604" s="2"/>
      <c r="O604" s="164"/>
      <c r="Q604"/>
    </row>
    <row r="605" spans="11:17" x14ac:dyDescent="0.4">
      <c r="K605" s="47"/>
      <c r="M605" s="2"/>
      <c r="N605" s="2"/>
      <c r="O605" s="164"/>
      <c r="Q605"/>
    </row>
    <row r="606" spans="11:17" x14ac:dyDescent="0.4">
      <c r="K606" s="47"/>
      <c r="M606" s="2"/>
      <c r="N606" s="2"/>
      <c r="O606" s="164"/>
      <c r="Q606"/>
    </row>
    <row r="607" spans="11:17" x14ac:dyDescent="0.4">
      <c r="K607" s="47"/>
      <c r="M607" s="2"/>
      <c r="N607" s="2"/>
      <c r="O607" s="164"/>
      <c r="Q607"/>
    </row>
    <row r="608" spans="11:17" x14ac:dyDescent="0.4">
      <c r="K608" s="47"/>
      <c r="M608" s="2"/>
      <c r="N608" s="2"/>
      <c r="O608" s="164"/>
      <c r="Q608"/>
    </row>
    <row r="609" spans="11:17" x14ac:dyDescent="0.4">
      <c r="K609" s="47"/>
      <c r="M609" s="2"/>
      <c r="N609" s="2"/>
      <c r="O609" s="164"/>
      <c r="Q609"/>
    </row>
    <row r="610" spans="11:17" x14ac:dyDescent="0.4">
      <c r="K610" s="47"/>
      <c r="M610" s="2"/>
      <c r="N610" s="2"/>
      <c r="O610" s="164"/>
      <c r="Q610"/>
    </row>
    <row r="611" spans="11:17" x14ac:dyDescent="0.4">
      <c r="K611" s="47"/>
      <c r="M611" s="2"/>
      <c r="N611" s="2"/>
      <c r="O611" s="164"/>
      <c r="Q611"/>
    </row>
    <row r="612" spans="11:17" x14ac:dyDescent="0.4">
      <c r="K612" s="47"/>
      <c r="M612" s="2"/>
      <c r="N612" s="2"/>
      <c r="O612" s="164"/>
      <c r="Q612"/>
    </row>
    <row r="613" spans="11:17" x14ac:dyDescent="0.4">
      <c r="K613" s="47"/>
      <c r="M613" s="2"/>
      <c r="N613" s="2"/>
      <c r="O613" s="164"/>
      <c r="Q613"/>
    </row>
    <row r="614" spans="11:17" x14ac:dyDescent="0.4">
      <c r="K614" s="47"/>
      <c r="M614" s="2"/>
      <c r="N614" s="2"/>
      <c r="O614" s="164"/>
      <c r="Q614"/>
    </row>
    <row r="615" spans="11:17" x14ac:dyDescent="0.4">
      <c r="K615" s="47"/>
      <c r="M615" s="2"/>
      <c r="N615" s="2"/>
      <c r="O615" s="164"/>
      <c r="Q615"/>
    </row>
    <row r="616" spans="11:17" x14ac:dyDescent="0.4">
      <c r="K616" s="47"/>
      <c r="M616" s="2"/>
      <c r="N616" s="2"/>
      <c r="O616" s="164"/>
      <c r="Q616"/>
    </row>
    <row r="617" spans="11:17" x14ac:dyDescent="0.4">
      <c r="K617" s="47"/>
      <c r="M617" s="2"/>
      <c r="N617" s="2"/>
      <c r="O617" s="164"/>
      <c r="Q617"/>
    </row>
    <row r="618" spans="11:17" x14ac:dyDescent="0.4">
      <c r="K618" s="47"/>
      <c r="M618" s="2"/>
      <c r="N618" s="2"/>
      <c r="O618" s="164"/>
      <c r="Q618"/>
    </row>
    <row r="619" spans="11:17" x14ac:dyDescent="0.4">
      <c r="K619" s="47"/>
      <c r="M619" s="2"/>
      <c r="N619" s="2"/>
      <c r="O619" s="164"/>
      <c r="Q619"/>
    </row>
    <row r="620" spans="11:17" x14ac:dyDescent="0.4">
      <c r="K620" s="47"/>
      <c r="M620" s="2"/>
      <c r="N620" s="2"/>
      <c r="O620" s="164"/>
      <c r="Q620"/>
    </row>
    <row r="621" spans="11:17" x14ac:dyDescent="0.4">
      <c r="K621" s="47"/>
      <c r="M621" s="2"/>
      <c r="N621" s="2"/>
      <c r="O621" s="164"/>
      <c r="Q621"/>
    </row>
    <row r="622" spans="11:17" x14ac:dyDescent="0.4">
      <c r="K622" s="47"/>
      <c r="M622" s="2"/>
      <c r="N622" s="2"/>
      <c r="O622" s="164"/>
      <c r="Q622"/>
    </row>
    <row r="623" spans="11:17" x14ac:dyDescent="0.4">
      <c r="K623" s="47"/>
      <c r="M623" s="2"/>
      <c r="N623" s="2"/>
      <c r="O623" s="164"/>
      <c r="Q623"/>
    </row>
    <row r="624" spans="11:17" x14ac:dyDescent="0.4">
      <c r="K624" s="47"/>
      <c r="M624" s="2"/>
      <c r="N624" s="2"/>
      <c r="O624" s="164"/>
      <c r="Q624"/>
    </row>
    <row r="625" spans="11:17" x14ac:dyDescent="0.4">
      <c r="K625" s="47"/>
      <c r="M625" s="2"/>
      <c r="N625" s="2"/>
      <c r="O625" s="164"/>
      <c r="Q625"/>
    </row>
    <row r="626" spans="11:17" x14ac:dyDescent="0.4">
      <c r="K626" s="47"/>
      <c r="M626" s="2"/>
      <c r="N626" s="2"/>
      <c r="O626" s="164"/>
      <c r="Q626"/>
    </row>
    <row r="627" spans="11:17" x14ac:dyDescent="0.4">
      <c r="K627" s="47"/>
      <c r="M627" s="2"/>
      <c r="N627" s="2"/>
      <c r="O627" s="164"/>
      <c r="Q627"/>
    </row>
    <row r="628" spans="11:17" x14ac:dyDescent="0.4">
      <c r="K628" s="47"/>
      <c r="M628" s="2"/>
      <c r="N628" s="2"/>
      <c r="O628" s="164"/>
      <c r="Q628"/>
    </row>
    <row r="629" spans="11:17" x14ac:dyDescent="0.4">
      <c r="K629" s="47"/>
      <c r="M629" s="2"/>
      <c r="N629" s="2"/>
      <c r="O629" s="164"/>
      <c r="Q629"/>
    </row>
    <row r="630" spans="11:17" x14ac:dyDescent="0.4">
      <c r="K630" s="47"/>
      <c r="M630" s="2"/>
      <c r="N630" s="2"/>
      <c r="O630" s="164"/>
      <c r="Q630"/>
    </row>
    <row r="631" spans="11:17" x14ac:dyDescent="0.4">
      <c r="K631" s="47"/>
      <c r="M631" s="2"/>
      <c r="N631" s="2"/>
      <c r="O631" s="164"/>
      <c r="Q631"/>
    </row>
    <row r="632" spans="11:17" x14ac:dyDescent="0.4">
      <c r="K632" s="47"/>
      <c r="M632" s="2"/>
      <c r="N632" s="2"/>
      <c r="O632" s="164"/>
      <c r="Q632"/>
    </row>
    <row r="633" spans="11:17" x14ac:dyDescent="0.4">
      <c r="K633" s="47"/>
      <c r="M633" s="2"/>
      <c r="N633" s="2"/>
      <c r="O633" s="164"/>
      <c r="Q633"/>
    </row>
    <row r="634" spans="11:17" x14ac:dyDescent="0.4">
      <c r="K634" s="47"/>
      <c r="M634" s="2"/>
      <c r="N634" s="2"/>
      <c r="O634" s="164"/>
      <c r="Q634"/>
    </row>
    <row r="635" spans="11:17" x14ac:dyDescent="0.4">
      <c r="K635" s="47"/>
      <c r="M635" s="2"/>
      <c r="N635" s="2"/>
      <c r="O635" s="164"/>
      <c r="Q635"/>
    </row>
    <row r="636" spans="11:17" x14ac:dyDescent="0.4">
      <c r="K636" s="47"/>
      <c r="M636" s="2"/>
      <c r="N636" s="2"/>
      <c r="O636" s="164"/>
      <c r="Q636"/>
    </row>
    <row r="637" spans="11:17" x14ac:dyDescent="0.4">
      <c r="K637" s="47"/>
      <c r="M637" s="2"/>
      <c r="N637" s="2"/>
      <c r="O637" s="164"/>
      <c r="Q637"/>
    </row>
    <row r="638" spans="11:17" x14ac:dyDescent="0.4">
      <c r="K638" s="47"/>
      <c r="M638" s="2"/>
      <c r="N638" s="2"/>
      <c r="O638" s="164"/>
      <c r="Q638"/>
    </row>
    <row r="639" spans="11:17" x14ac:dyDescent="0.4">
      <c r="K639" s="47"/>
      <c r="M639" s="2"/>
      <c r="N639" s="2"/>
      <c r="O639" s="164"/>
      <c r="Q639"/>
    </row>
    <row r="640" spans="11:17" x14ac:dyDescent="0.4">
      <c r="K640" s="47"/>
      <c r="M640" s="2"/>
      <c r="N640" s="2"/>
      <c r="O640" s="164"/>
      <c r="Q640"/>
    </row>
    <row r="641" spans="11:17" x14ac:dyDescent="0.4">
      <c r="K641" s="47"/>
      <c r="M641" s="2"/>
      <c r="N641" s="2"/>
      <c r="O641" s="164"/>
      <c r="Q641"/>
    </row>
    <row r="642" spans="11:17" x14ac:dyDescent="0.4">
      <c r="K642" s="47"/>
      <c r="M642" s="2"/>
      <c r="N642" s="2"/>
      <c r="O642" s="164"/>
      <c r="Q642"/>
    </row>
    <row r="643" spans="11:17" x14ac:dyDescent="0.4">
      <c r="K643" s="47"/>
      <c r="M643" s="2"/>
      <c r="N643" s="2"/>
      <c r="O643" s="164"/>
      <c r="Q643"/>
    </row>
    <row r="644" spans="11:17" x14ac:dyDescent="0.4">
      <c r="K644" s="47"/>
      <c r="M644" s="2"/>
      <c r="N644" s="2"/>
      <c r="O644" s="164"/>
      <c r="Q644"/>
    </row>
    <row r="645" spans="11:17" x14ac:dyDescent="0.4">
      <c r="K645" s="47"/>
      <c r="M645" s="2"/>
      <c r="N645" s="2"/>
      <c r="O645" s="164"/>
      <c r="Q645"/>
    </row>
    <row r="646" spans="11:17" x14ac:dyDescent="0.4">
      <c r="K646" s="47"/>
      <c r="M646" s="2"/>
      <c r="N646" s="2"/>
      <c r="O646" s="164"/>
      <c r="Q646"/>
    </row>
    <row r="647" spans="11:17" x14ac:dyDescent="0.4">
      <c r="K647" s="47"/>
      <c r="M647" s="2"/>
      <c r="N647" s="2"/>
      <c r="O647" s="164"/>
      <c r="Q647"/>
    </row>
    <row r="648" spans="11:17" x14ac:dyDescent="0.4">
      <c r="K648" s="47"/>
      <c r="M648" s="2"/>
      <c r="N648" s="2"/>
      <c r="O648" s="164"/>
      <c r="Q648"/>
    </row>
    <row r="649" spans="11:17" x14ac:dyDescent="0.4">
      <c r="K649" s="47"/>
      <c r="M649" s="2"/>
      <c r="N649" s="2"/>
      <c r="O649" s="164"/>
      <c r="Q649"/>
    </row>
    <row r="650" spans="11:17" x14ac:dyDescent="0.4">
      <c r="K650" s="47"/>
      <c r="M650" s="2"/>
      <c r="N650" s="2"/>
      <c r="O650" s="164"/>
      <c r="Q650"/>
    </row>
    <row r="651" spans="11:17" x14ac:dyDescent="0.4">
      <c r="K651" s="47"/>
      <c r="M651" s="2"/>
      <c r="N651" s="2"/>
      <c r="O651" s="164"/>
      <c r="Q651"/>
    </row>
    <row r="652" spans="11:17" x14ac:dyDescent="0.4">
      <c r="K652" s="47"/>
      <c r="M652" s="2"/>
      <c r="N652" s="2"/>
      <c r="O652" s="164"/>
      <c r="Q652"/>
    </row>
    <row r="653" spans="11:17" x14ac:dyDescent="0.4">
      <c r="K653" s="47"/>
      <c r="M653" s="2"/>
      <c r="N653" s="2"/>
      <c r="O653" s="164"/>
      <c r="Q653"/>
    </row>
    <row r="654" spans="11:17" x14ac:dyDescent="0.4">
      <c r="K654" s="47"/>
      <c r="M654" s="2"/>
      <c r="N654" s="2"/>
      <c r="O654" s="164"/>
      <c r="Q654"/>
    </row>
    <row r="655" spans="11:17" x14ac:dyDescent="0.4">
      <c r="K655" s="47"/>
      <c r="M655" s="2"/>
      <c r="N655" s="2"/>
      <c r="O655" s="164"/>
      <c r="Q655"/>
    </row>
    <row r="656" spans="11:17" x14ac:dyDescent="0.4">
      <c r="K656" s="47"/>
      <c r="M656" s="2"/>
      <c r="N656" s="2"/>
      <c r="O656" s="164"/>
      <c r="Q656"/>
    </row>
    <row r="657" spans="11:17" x14ac:dyDescent="0.4">
      <c r="K657" s="47"/>
      <c r="M657" s="2"/>
      <c r="N657" s="2"/>
      <c r="O657" s="164"/>
      <c r="Q657"/>
    </row>
    <row r="658" spans="11:17" x14ac:dyDescent="0.4">
      <c r="K658" s="47"/>
      <c r="M658" s="2"/>
      <c r="N658" s="2"/>
      <c r="O658" s="164"/>
      <c r="Q658"/>
    </row>
    <row r="659" spans="11:17" x14ac:dyDescent="0.4">
      <c r="K659" s="47"/>
      <c r="M659" s="2"/>
      <c r="N659" s="2"/>
      <c r="O659" s="164"/>
      <c r="Q659"/>
    </row>
    <row r="660" spans="11:17" x14ac:dyDescent="0.4">
      <c r="K660" s="47"/>
      <c r="M660" s="2"/>
      <c r="N660" s="2"/>
      <c r="O660" s="164"/>
      <c r="Q660"/>
    </row>
    <row r="661" spans="11:17" x14ac:dyDescent="0.4">
      <c r="K661" s="47"/>
      <c r="M661" s="2"/>
      <c r="N661" s="2"/>
      <c r="O661" s="164"/>
      <c r="Q661"/>
    </row>
    <row r="662" spans="11:17" x14ac:dyDescent="0.4">
      <c r="K662" s="47"/>
      <c r="M662" s="2"/>
      <c r="N662" s="2"/>
      <c r="O662" s="164"/>
      <c r="Q662"/>
    </row>
    <row r="663" spans="11:17" x14ac:dyDescent="0.4">
      <c r="K663" s="47"/>
      <c r="M663" s="2"/>
      <c r="N663" s="2"/>
      <c r="O663" s="164"/>
      <c r="Q663"/>
    </row>
    <row r="664" spans="11:17" x14ac:dyDescent="0.4">
      <c r="K664" s="47"/>
      <c r="M664" s="2"/>
      <c r="N664" s="2"/>
      <c r="O664" s="164"/>
      <c r="Q664"/>
    </row>
    <row r="665" spans="11:17" x14ac:dyDescent="0.4">
      <c r="K665" s="47"/>
      <c r="M665" s="2"/>
      <c r="N665" s="2"/>
      <c r="O665" s="164"/>
      <c r="Q665"/>
    </row>
    <row r="666" spans="11:17" x14ac:dyDescent="0.4">
      <c r="K666" s="47"/>
      <c r="M666" s="2"/>
      <c r="N666" s="2"/>
      <c r="O666" s="164"/>
      <c r="Q666"/>
    </row>
    <row r="667" spans="11:17" x14ac:dyDescent="0.4">
      <c r="K667" s="47"/>
      <c r="M667" s="2"/>
      <c r="N667" s="2"/>
      <c r="O667" s="164"/>
      <c r="Q667"/>
    </row>
    <row r="668" spans="11:17" x14ac:dyDescent="0.4">
      <c r="K668" s="47"/>
      <c r="M668" s="2"/>
      <c r="N668" s="2"/>
      <c r="O668" s="164"/>
      <c r="Q668"/>
    </row>
    <row r="669" spans="11:17" x14ac:dyDescent="0.4">
      <c r="K669" s="47"/>
      <c r="M669" s="2"/>
      <c r="N669" s="2"/>
      <c r="O669" s="164"/>
      <c r="Q669"/>
    </row>
    <row r="670" spans="11:17" x14ac:dyDescent="0.4">
      <c r="K670" s="47"/>
      <c r="M670" s="2"/>
      <c r="N670" s="2"/>
      <c r="O670" s="164"/>
      <c r="Q670"/>
    </row>
    <row r="671" spans="11:17" x14ac:dyDescent="0.4">
      <c r="K671" s="47"/>
      <c r="M671" s="2"/>
      <c r="N671" s="2"/>
      <c r="O671" s="164"/>
      <c r="Q671"/>
    </row>
    <row r="672" spans="11:17" x14ac:dyDescent="0.4">
      <c r="K672" s="47"/>
      <c r="M672" s="2"/>
      <c r="N672" s="2"/>
      <c r="O672" s="164"/>
      <c r="Q672"/>
    </row>
    <row r="673" spans="11:17" x14ac:dyDescent="0.4">
      <c r="K673" s="47"/>
      <c r="M673" s="2"/>
      <c r="N673" s="2"/>
      <c r="O673" s="164"/>
      <c r="Q673"/>
    </row>
    <row r="674" spans="11:17" x14ac:dyDescent="0.4">
      <c r="K674" s="47"/>
      <c r="M674" s="2"/>
      <c r="N674" s="2"/>
      <c r="O674" s="164"/>
      <c r="Q674"/>
    </row>
    <row r="675" spans="11:17" x14ac:dyDescent="0.4">
      <c r="K675" s="47"/>
      <c r="M675" s="2"/>
      <c r="N675" s="2"/>
      <c r="O675" s="164"/>
      <c r="Q675"/>
    </row>
    <row r="676" spans="11:17" x14ac:dyDescent="0.4">
      <c r="K676" s="47"/>
      <c r="M676" s="2"/>
      <c r="N676" s="2"/>
      <c r="O676" s="164"/>
      <c r="Q676"/>
    </row>
    <row r="677" spans="11:17" x14ac:dyDescent="0.4">
      <c r="K677" s="47"/>
      <c r="M677" s="2"/>
      <c r="N677" s="2"/>
      <c r="O677" s="164"/>
      <c r="Q677"/>
    </row>
    <row r="678" spans="11:17" x14ac:dyDescent="0.4">
      <c r="K678" s="47"/>
      <c r="M678" s="2"/>
      <c r="N678" s="2"/>
      <c r="O678" s="164"/>
      <c r="Q678"/>
    </row>
    <row r="679" spans="11:17" x14ac:dyDescent="0.4">
      <c r="K679" s="47"/>
      <c r="M679" s="2"/>
      <c r="N679" s="2"/>
      <c r="O679" s="164"/>
      <c r="Q679"/>
    </row>
    <row r="680" spans="11:17" x14ac:dyDescent="0.4">
      <c r="K680" s="47"/>
      <c r="M680" s="2"/>
      <c r="N680" s="2"/>
      <c r="O680" s="164"/>
      <c r="Q680"/>
    </row>
    <row r="681" spans="11:17" x14ac:dyDescent="0.4">
      <c r="K681" s="47"/>
      <c r="M681" s="2"/>
      <c r="N681" s="2"/>
      <c r="O681" s="164"/>
      <c r="Q681"/>
    </row>
    <row r="682" spans="11:17" x14ac:dyDescent="0.4">
      <c r="K682" s="47"/>
      <c r="M682" s="2"/>
      <c r="N682" s="2"/>
      <c r="O682" s="164"/>
      <c r="Q682"/>
    </row>
    <row r="683" spans="11:17" x14ac:dyDescent="0.4">
      <c r="K683" s="47"/>
      <c r="M683" s="2"/>
      <c r="N683" s="2"/>
      <c r="O683" s="164"/>
      <c r="Q683"/>
    </row>
    <row r="684" spans="11:17" x14ac:dyDescent="0.4">
      <c r="K684" s="47"/>
      <c r="M684" s="2"/>
      <c r="N684" s="2"/>
      <c r="O684" s="164"/>
      <c r="Q684"/>
    </row>
    <row r="685" spans="11:17" x14ac:dyDescent="0.4">
      <c r="K685" s="47"/>
      <c r="M685" s="2"/>
      <c r="N685" s="2"/>
      <c r="O685" s="164"/>
      <c r="Q685"/>
    </row>
    <row r="686" spans="11:17" x14ac:dyDescent="0.4">
      <c r="K686" s="47"/>
      <c r="M686" s="2"/>
      <c r="N686" s="2"/>
      <c r="O686" s="164"/>
      <c r="Q686"/>
    </row>
    <row r="687" spans="11:17" x14ac:dyDescent="0.4">
      <c r="K687" s="47"/>
      <c r="M687" s="2"/>
      <c r="N687" s="2"/>
      <c r="O687" s="164"/>
      <c r="Q687"/>
    </row>
    <row r="688" spans="11:17" x14ac:dyDescent="0.4">
      <c r="K688" s="47"/>
      <c r="M688" s="2"/>
      <c r="N688" s="2"/>
      <c r="O688" s="164"/>
      <c r="Q688"/>
    </row>
    <row r="689" spans="11:17" x14ac:dyDescent="0.4">
      <c r="K689" s="47"/>
      <c r="M689" s="2"/>
      <c r="N689" s="2"/>
      <c r="O689" s="164"/>
      <c r="Q689"/>
    </row>
    <row r="690" spans="11:17" x14ac:dyDescent="0.4">
      <c r="K690" s="47"/>
      <c r="M690" s="2"/>
      <c r="N690" s="2"/>
      <c r="O690" s="164"/>
      <c r="Q690"/>
    </row>
    <row r="691" spans="11:17" x14ac:dyDescent="0.4">
      <c r="K691" s="47"/>
      <c r="M691" s="2"/>
      <c r="N691" s="2"/>
      <c r="O691" s="164"/>
      <c r="Q691"/>
    </row>
    <row r="692" spans="11:17" x14ac:dyDescent="0.4">
      <c r="K692" s="47"/>
      <c r="M692" s="2"/>
      <c r="N692" s="2"/>
      <c r="O692" s="164"/>
      <c r="Q692"/>
    </row>
    <row r="693" spans="11:17" x14ac:dyDescent="0.4">
      <c r="K693" s="47"/>
      <c r="M693" s="2"/>
      <c r="N693" s="2"/>
      <c r="O693" s="164"/>
      <c r="Q693"/>
    </row>
    <row r="694" spans="11:17" x14ac:dyDescent="0.4">
      <c r="K694" s="47"/>
      <c r="M694" s="2"/>
      <c r="N694" s="2"/>
      <c r="O694" s="164"/>
      <c r="Q694"/>
    </row>
    <row r="695" spans="11:17" x14ac:dyDescent="0.4">
      <c r="K695" s="47"/>
      <c r="M695" s="2"/>
      <c r="N695" s="2"/>
      <c r="O695" s="164"/>
      <c r="Q695"/>
    </row>
    <row r="696" spans="11:17" x14ac:dyDescent="0.4">
      <c r="K696" s="47"/>
      <c r="M696" s="2"/>
      <c r="N696" s="2"/>
      <c r="O696" s="164"/>
      <c r="Q696"/>
    </row>
    <row r="697" spans="11:17" x14ac:dyDescent="0.4">
      <c r="K697" s="47"/>
      <c r="M697" s="2"/>
      <c r="N697" s="2"/>
      <c r="O697" s="164"/>
      <c r="Q697"/>
    </row>
    <row r="698" spans="11:17" x14ac:dyDescent="0.4">
      <c r="K698" s="47"/>
      <c r="M698" s="2"/>
      <c r="N698" s="2"/>
      <c r="O698" s="164"/>
      <c r="Q698"/>
    </row>
    <row r="699" spans="11:17" x14ac:dyDescent="0.4">
      <c r="K699" s="47"/>
      <c r="M699" s="2"/>
      <c r="N699" s="2"/>
      <c r="O699" s="164"/>
      <c r="Q699"/>
    </row>
    <row r="700" spans="11:17" x14ac:dyDescent="0.4">
      <c r="K700" s="47"/>
      <c r="M700" s="2"/>
      <c r="N700" s="2"/>
      <c r="O700" s="164"/>
      <c r="Q700"/>
    </row>
    <row r="701" spans="11:17" x14ac:dyDescent="0.4">
      <c r="K701" s="47"/>
      <c r="M701" s="2"/>
      <c r="N701" s="2"/>
      <c r="O701" s="164"/>
      <c r="Q701"/>
    </row>
    <row r="702" spans="11:17" x14ac:dyDescent="0.4">
      <c r="K702" s="47"/>
      <c r="M702" s="2"/>
      <c r="N702" s="2"/>
      <c r="O702" s="164"/>
      <c r="Q702"/>
    </row>
    <row r="703" spans="11:17" x14ac:dyDescent="0.4">
      <c r="K703" s="47"/>
      <c r="M703" s="2"/>
      <c r="N703" s="2"/>
      <c r="O703" s="164"/>
      <c r="Q703"/>
    </row>
    <row r="704" spans="11:17" x14ac:dyDescent="0.4">
      <c r="K704" s="47"/>
      <c r="M704" s="2"/>
      <c r="N704" s="2"/>
      <c r="O704" s="164"/>
      <c r="Q704"/>
    </row>
    <row r="705" spans="11:17" x14ac:dyDescent="0.4">
      <c r="K705" s="47"/>
      <c r="M705" s="2"/>
      <c r="N705" s="2"/>
      <c r="O705" s="164"/>
      <c r="Q705"/>
    </row>
    <row r="706" spans="11:17" x14ac:dyDescent="0.4">
      <c r="K706" s="47"/>
      <c r="M706" s="2"/>
      <c r="N706" s="2"/>
      <c r="O706" s="164"/>
      <c r="Q706"/>
    </row>
    <row r="707" spans="11:17" x14ac:dyDescent="0.4">
      <c r="K707" s="47"/>
      <c r="M707" s="2"/>
      <c r="N707" s="2"/>
      <c r="O707" s="164"/>
      <c r="Q707"/>
    </row>
    <row r="708" spans="11:17" x14ac:dyDescent="0.4">
      <c r="K708" s="47"/>
      <c r="M708" s="2"/>
      <c r="N708" s="2"/>
      <c r="O708" s="164"/>
      <c r="Q708"/>
    </row>
    <row r="709" spans="11:17" x14ac:dyDescent="0.4">
      <c r="K709" s="47"/>
      <c r="M709" s="2"/>
      <c r="N709" s="2"/>
      <c r="O709" s="164"/>
      <c r="Q709"/>
    </row>
    <row r="710" spans="11:17" x14ac:dyDescent="0.4">
      <c r="K710" s="47"/>
      <c r="M710" s="2"/>
      <c r="N710" s="2"/>
      <c r="O710" s="164"/>
      <c r="Q710"/>
    </row>
    <row r="711" spans="11:17" x14ac:dyDescent="0.4">
      <c r="K711" s="47"/>
      <c r="M711" s="2"/>
      <c r="N711" s="2"/>
      <c r="O711" s="164"/>
      <c r="Q711"/>
    </row>
    <row r="712" spans="11:17" x14ac:dyDescent="0.4">
      <c r="K712" s="47"/>
      <c r="M712" s="2"/>
      <c r="N712" s="2"/>
      <c r="O712" s="164"/>
      <c r="Q712"/>
    </row>
    <row r="713" spans="11:17" x14ac:dyDescent="0.4">
      <c r="K713" s="47"/>
      <c r="M713" s="2"/>
      <c r="N713" s="2"/>
      <c r="O713" s="164"/>
      <c r="Q713"/>
    </row>
    <row r="714" spans="11:17" x14ac:dyDescent="0.4">
      <c r="K714" s="47"/>
      <c r="M714" s="2"/>
      <c r="N714" s="2"/>
      <c r="O714" s="164"/>
      <c r="Q714"/>
    </row>
    <row r="715" spans="11:17" x14ac:dyDescent="0.4">
      <c r="K715" s="47"/>
      <c r="M715" s="2"/>
      <c r="N715" s="2"/>
      <c r="O715" s="164"/>
      <c r="Q715"/>
    </row>
    <row r="716" spans="11:17" x14ac:dyDescent="0.4">
      <c r="K716" s="47"/>
      <c r="M716" s="2"/>
      <c r="N716" s="2"/>
      <c r="O716" s="164"/>
      <c r="Q716"/>
    </row>
    <row r="717" spans="11:17" x14ac:dyDescent="0.4">
      <c r="K717" s="47"/>
      <c r="M717" s="2"/>
      <c r="N717" s="2"/>
      <c r="O717" s="164"/>
      <c r="Q717"/>
    </row>
    <row r="718" spans="11:17" x14ac:dyDescent="0.4">
      <c r="K718" s="47"/>
      <c r="M718" s="2"/>
      <c r="N718" s="2"/>
      <c r="O718" s="164"/>
      <c r="Q718"/>
    </row>
    <row r="719" spans="11:17" x14ac:dyDescent="0.4">
      <c r="K719" s="47"/>
      <c r="M719" s="2"/>
      <c r="N719" s="2"/>
      <c r="O719" s="164"/>
      <c r="Q719"/>
    </row>
    <row r="720" spans="11:17" x14ac:dyDescent="0.4">
      <c r="K720" s="47"/>
      <c r="M720" s="2"/>
      <c r="N720" s="2"/>
      <c r="O720" s="164"/>
      <c r="Q720"/>
    </row>
    <row r="721" spans="11:17" x14ac:dyDescent="0.4">
      <c r="K721" s="47"/>
      <c r="M721" s="2"/>
      <c r="N721" s="2"/>
      <c r="O721" s="164"/>
      <c r="Q721"/>
    </row>
    <row r="722" spans="11:17" x14ac:dyDescent="0.4">
      <c r="K722" s="47"/>
      <c r="M722" s="2"/>
      <c r="N722" s="2"/>
      <c r="O722" s="164"/>
      <c r="Q722"/>
    </row>
    <row r="723" spans="11:17" x14ac:dyDescent="0.4">
      <c r="K723" s="47"/>
      <c r="M723" s="2"/>
      <c r="N723" s="2"/>
      <c r="O723" s="164"/>
      <c r="Q723"/>
    </row>
    <row r="724" spans="11:17" x14ac:dyDescent="0.4">
      <c r="K724" s="47"/>
      <c r="M724" s="2"/>
      <c r="N724" s="2"/>
      <c r="O724" s="164"/>
      <c r="Q724"/>
    </row>
    <row r="725" spans="11:17" x14ac:dyDescent="0.4">
      <c r="K725" s="47"/>
      <c r="M725" s="2"/>
      <c r="N725" s="2"/>
      <c r="O725" s="164"/>
      <c r="Q725"/>
    </row>
    <row r="726" spans="11:17" x14ac:dyDescent="0.4">
      <c r="K726" s="47"/>
      <c r="M726" s="2"/>
      <c r="N726" s="2"/>
      <c r="O726" s="164"/>
      <c r="Q726"/>
    </row>
    <row r="727" spans="11:17" x14ac:dyDescent="0.4">
      <c r="K727" s="47"/>
      <c r="M727" s="2"/>
      <c r="N727" s="2"/>
      <c r="O727" s="164"/>
      <c r="Q727"/>
    </row>
    <row r="728" spans="11:17" x14ac:dyDescent="0.4">
      <c r="K728" s="47"/>
      <c r="M728" s="2"/>
      <c r="N728" s="2"/>
      <c r="O728" s="164"/>
      <c r="Q728"/>
    </row>
    <row r="729" spans="11:17" x14ac:dyDescent="0.4">
      <c r="K729" s="47"/>
      <c r="M729" s="2"/>
      <c r="N729" s="2"/>
      <c r="O729" s="164"/>
      <c r="Q729"/>
    </row>
    <row r="730" spans="11:17" x14ac:dyDescent="0.4">
      <c r="K730" s="47"/>
      <c r="M730" s="2"/>
      <c r="N730" s="2"/>
      <c r="O730" s="164"/>
      <c r="Q730"/>
    </row>
    <row r="731" spans="11:17" x14ac:dyDescent="0.4">
      <c r="K731" s="47"/>
      <c r="M731" s="2"/>
      <c r="N731" s="2"/>
      <c r="O731" s="164"/>
      <c r="Q731"/>
    </row>
    <row r="732" spans="11:17" x14ac:dyDescent="0.4">
      <c r="K732" s="47"/>
      <c r="M732" s="2"/>
      <c r="N732" s="2"/>
      <c r="O732" s="164"/>
      <c r="Q732"/>
    </row>
    <row r="733" spans="11:17" x14ac:dyDescent="0.4">
      <c r="K733" s="47"/>
      <c r="M733" s="2"/>
      <c r="N733" s="2"/>
      <c r="O733" s="164"/>
      <c r="Q733"/>
    </row>
    <row r="734" spans="11:17" x14ac:dyDescent="0.4">
      <c r="K734" s="47"/>
      <c r="M734" s="2"/>
      <c r="N734" s="2"/>
      <c r="O734" s="164"/>
      <c r="Q734"/>
    </row>
    <row r="735" spans="11:17" x14ac:dyDescent="0.4">
      <c r="K735" s="47"/>
      <c r="M735" s="2"/>
      <c r="N735" s="2"/>
      <c r="O735" s="164"/>
      <c r="Q735"/>
    </row>
    <row r="736" spans="11:17" x14ac:dyDescent="0.4">
      <c r="K736" s="47"/>
      <c r="M736" s="2"/>
      <c r="N736" s="2"/>
      <c r="O736" s="164"/>
      <c r="Q736"/>
    </row>
    <row r="737" spans="11:17" x14ac:dyDescent="0.4">
      <c r="K737" s="47"/>
      <c r="M737" s="2"/>
      <c r="N737" s="2"/>
      <c r="O737" s="164"/>
      <c r="Q737"/>
    </row>
    <row r="738" spans="11:17" x14ac:dyDescent="0.4">
      <c r="K738" s="47"/>
      <c r="M738" s="2"/>
      <c r="N738" s="2"/>
      <c r="O738" s="164"/>
      <c r="Q738"/>
    </row>
    <row r="739" spans="11:17" x14ac:dyDescent="0.4">
      <c r="K739" s="47"/>
      <c r="M739" s="2"/>
      <c r="N739" s="2"/>
      <c r="O739" s="164"/>
      <c r="Q739"/>
    </row>
    <row r="740" spans="11:17" x14ac:dyDescent="0.4">
      <c r="K740" s="47"/>
      <c r="M740" s="2"/>
      <c r="N740" s="2"/>
      <c r="O740" s="164"/>
      <c r="Q740"/>
    </row>
    <row r="741" spans="11:17" x14ac:dyDescent="0.4">
      <c r="K741" s="47"/>
      <c r="M741" s="2"/>
      <c r="N741" s="2"/>
      <c r="O741" s="164"/>
      <c r="Q741"/>
    </row>
    <row r="742" spans="11:17" x14ac:dyDescent="0.4">
      <c r="K742" s="47"/>
      <c r="M742" s="2"/>
      <c r="N742" s="2"/>
      <c r="O742" s="164"/>
      <c r="Q742"/>
    </row>
    <row r="743" spans="11:17" x14ac:dyDescent="0.4">
      <c r="K743" s="47"/>
      <c r="M743" s="2"/>
      <c r="N743" s="2"/>
      <c r="O743" s="164"/>
      <c r="Q743"/>
    </row>
    <row r="744" spans="11:17" x14ac:dyDescent="0.4">
      <c r="K744" s="47"/>
      <c r="M744" s="2"/>
      <c r="N744" s="2"/>
      <c r="O744" s="164"/>
      <c r="Q744"/>
    </row>
    <row r="745" spans="11:17" x14ac:dyDescent="0.4">
      <c r="K745" s="47"/>
      <c r="M745" s="2"/>
      <c r="N745" s="2"/>
      <c r="O745" s="164"/>
      <c r="Q745"/>
    </row>
    <row r="746" spans="11:17" x14ac:dyDescent="0.4">
      <c r="K746" s="47"/>
      <c r="M746" s="2"/>
      <c r="N746" s="2"/>
      <c r="O746" s="164"/>
      <c r="Q746"/>
    </row>
    <row r="747" spans="11:17" x14ac:dyDescent="0.4">
      <c r="K747" s="47"/>
      <c r="M747" s="2"/>
      <c r="N747" s="2"/>
      <c r="O747" s="164"/>
      <c r="Q747"/>
    </row>
    <row r="748" spans="11:17" x14ac:dyDescent="0.4">
      <c r="K748" s="47"/>
      <c r="M748" s="2"/>
      <c r="N748" s="2"/>
      <c r="O748" s="164"/>
      <c r="Q748"/>
    </row>
    <row r="749" spans="11:17" x14ac:dyDescent="0.4">
      <c r="K749" s="47"/>
      <c r="M749" s="2"/>
      <c r="N749" s="2"/>
      <c r="O749" s="164"/>
      <c r="Q749"/>
    </row>
    <row r="750" spans="11:17" x14ac:dyDescent="0.4">
      <c r="K750" s="47"/>
      <c r="M750" s="2"/>
      <c r="N750" s="2"/>
      <c r="O750" s="164"/>
      <c r="Q750"/>
    </row>
    <row r="751" spans="11:17" x14ac:dyDescent="0.4">
      <c r="K751" s="47"/>
      <c r="M751" s="2"/>
      <c r="N751" s="2"/>
      <c r="O751" s="164"/>
      <c r="Q751"/>
    </row>
    <row r="752" spans="11:17" x14ac:dyDescent="0.4">
      <c r="K752" s="47"/>
      <c r="M752" s="2"/>
      <c r="N752" s="2"/>
      <c r="O752" s="164"/>
      <c r="Q752"/>
    </row>
    <row r="753" spans="11:17" x14ac:dyDescent="0.4">
      <c r="K753" s="47"/>
      <c r="M753" s="2"/>
      <c r="N753" s="2"/>
      <c r="O753" s="164"/>
      <c r="Q753"/>
    </row>
    <row r="754" spans="11:17" x14ac:dyDescent="0.4">
      <c r="K754" s="47"/>
      <c r="M754" s="2"/>
      <c r="N754" s="2"/>
      <c r="O754" s="164"/>
      <c r="Q754"/>
    </row>
    <row r="755" spans="11:17" x14ac:dyDescent="0.4">
      <c r="K755" s="47"/>
      <c r="M755" s="2"/>
      <c r="N755" s="2"/>
      <c r="O755" s="164"/>
      <c r="Q755"/>
    </row>
    <row r="756" spans="11:17" x14ac:dyDescent="0.4">
      <c r="K756" s="47"/>
      <c r="M756" s="2"/>
      <c r="N756" s="2"/>
      <c r="O756" s="164"/>
      <c r="Q756"/>
    </row>
    <row r="757" spans="11:17" x14ac:dyDescent="0.4">
      <c r="K757" s="47"/>
      <c r="M757" s="2"/>
      <c r="N757" s="2"/>
      <c r="O757" s="164"/>
      <c r="Q757"/>
    </row>
    <row r="758" spans="11:17" x14ac:dyDescent="0.4">
      <c r="K758" s="47"/>
      <c r="M758" s="2"/>
      <c r="N758" s="2"/>
      <c r="O758" s="164"/>
      <c r="Q758"/>
    </row>
    <row r="759" spans="11:17" x14ac:dyDescent="0.4">
      <c r="K759" s="47"/>
      <c r="M759" s="2"/>
      <c r="N759" s="2"/>
      <c r="O759" s="164"/>
      <c r="Q759"/>
    </row>
    <row r="760" spans="11:17" x14ac:dyDescent="0.4">
      <c r="K760" s="47"/>
      <c r="M760" s="2"/>
      <c r="N760" s="2"/>
      <c r="O760" s="164"/>
      <c r="Q760"/>
    </row>
    <row r="761" spans="11:17" x14ac:dyDescent="0.4">
      <c r="K761" s="47"/>
      <c r="M761" s="2"/>
      <c r="N761" s="2"/>
      <c r="O761" s="164"/>
      <c r="Q761"/>
    </row>
    <row r="762" spans="11:17" x14ac:dyDescent="0.4">
      <c r="K762" s="47"/>
      <c r="M762" s="2"/>
      <c r="N762" s="2"/>
      <c r="O762" s="164"/>
      <c r="Q762"/>
    </row>
    <row r="763" spans="11:17" x14ac:dyDescent="0.4">
      <c r="K763" s="47"/>
      <c r="M763" s="2"/>
      <c r="N763" s="2"/>
      <c r="O763" s="164"/>
      <c r="Q763"/>
    </row>
    <row r="764" spans="11:17" x14ac:dyDescent="0.4">
      <c r="K764" s="47"/>
      <c r="M764" s="2"/>
      <c r="N764" s="2"/>
      <c r="O764" s="164"/>
      <c r="Q764"/>
    </row>
    <row r="765" spans="11:17" x14ac:dyDescent="0.4">
      <c r="K765" s="47"/>
      <c r="M765" s="2"/>
      <c r="N765" s="2"/>
      <c r="O765" s="164"/>
      <c r="Q765"/>
    </row>
    <row r="766" spans="11:17" x14ac:dyDescent="0.4">
      <c r="K766" s="47"/>
      <c r="M766" s="2"/>
      <c r="N766" s="2"/>
      <c r="O766" s="164"/>
      <c r="Q766"/>
    </row>
    <row r="767" spans="11:17" x14ac:dyDescent="0.4">
      <c r="K767" s="47"/>
      <c r="M767" s="2"/>
      <c r="N767" s="2"/>
      <c r="O767" s="164"/>
      <c r="Q767"/>
    </row>
    <row r="768" spans="11:17" x14ac:dyDescent="0.4">
      <c r="K768" s="47"/>
      <c r="M768" s="2"/>
      <c r="N768" s="2"/>
      <c r="O768" s="164"/>
      <c r="Q768"/>
    </row>
    <row r="769" spans="11:17" x14ac:dyDescent="0.4">
      <c r="K769" s="47"/>
      <c r="M769" s="2"/>
      <c r="N769" s="2"/>
      <c r="O769" s="164"/>
      <c r="Q769"/>
    </row>
    <row r="770" spans="11:17" x14ac:dyDescent="0.4">
      <c r="K770" s="47"/>
      <c r="M770" s="2"/>
      <c r="N770" s="2"/>
      <c r="O770" s="164"/>
      <c r="Q770"/>
    </row>
    <row r="771" spans="11:17" x14ac:dyDescent="0.4">
      <c r="K771" s="47"/>
      <c r="M771" s="2"/>
      <c r="N771" s="2"/>
      <c r="O771" s="164"/>
      <c r="Q771"/>
    </row>
    <row r="772" spans="11:17" x14ac:dyDescent="0.4">
      <c r="K772" s="47"/>
      <c r="M772" s="2"/>
      <c r="N772" s="2"/>
      <c r="O772" s="164"/>
      <c r="Q772"/>
    </row>
    <row r="773" spans="11:17" x14ac:dyDescent="0.4">
      <c r="K773" s="47"/>
      <c r="M773" s="2"/>
      <c r="N773" s="2"/>
      <c r="O773" s="164"/>
      <c r="Q773"/>
    </row>
    <row r="774" spans="11:17" x14ac:dyDescent="0.4">
      <c r="K774" s="47"/>
      <c r="M774" s="2"/>
      <c r="N774" s="2"/>
      <c r="O774" s="164"/>
      <c r="Q774"/>
    </row>
    <row r="775" spans="11:17" x14ac:dyDescent="0.4">
      <c r="K775" s="47"/>
      <c r="M775" s="2"/>
      <c r="N775" s="2"/>
      <c r="O775" s="164"/>
      <c r="Q775"/>
    </row>
    <row r="776" spans="11:17" x14ac:dyDescent="0.4">
      <c r="K776" s="47"/>
      <c r="M776" s="2"/>
      <c r="N776" s="2"/>
      <c r="O776" s="164"/>
      <c r="Q776"/>
    </row>
    <row r="777" spans="11:17" x14ac:dyDescent="0.4">
      <c r="K777" s="47"/>
      <c r="M777" s="2"/>
      <c r="N777" s="2"/>
      <c r="O777" s="164"/>
      <c r="Q777"/>
    </row>
    <row r="778" spans="11:17" x14ac:dyDescent="0.4">
      <c r="K778" s="47"/>
      <c r="M778" s="2"/>
      <c r="N778" s="2"/>
      <c r="O778" s="164"/>
      <c r="Q778"/>
    </row>
    <row r="779" spans="11:17" x14ac:dyDescent="0.4">
      <c r="K779" s="47"/>
      <c r="M779" s="2"/>
      <c r="N779" s="2"/>
      <c r="O779" s="164"/>
      <c r="Q779"/>
    </row>
    <row r="780" spans="11:17" x14ac:dyDescent="0.4">
      <c r="K780" s="47"/>
      <c r="M780" s="2"/>
      <c r="N780" s="2"/>
      <c r="O780" s="164"/>
      <c r="Q780"/>
    </row>
    <row r="781" spans="11:17" x14ac:dyDescent="0.4">
      <c r="K781" s="47"/>
      <c r="M781" s="2"/>
      <c r="N781" s="2"/>
      <c r="O781" s="164"/>
      <c r="Q781"/>
    </row>
    <row r="782" spans="11:17" x14ac:dyDescent="0.4">
      <c r="K782" s="47"/>
      <c r="M782" s="2"/>
      <c r="N782" s="2"/>
      <c r="O782" s="164"/>
      <c r="Q782"/>
    </row>
    <row r="783" spans="11:17" x14ac:dyDescent="0.4">
      <c r="K783" s="47"/>
      <c r="M783" s="2"/>
      <c r="N783" s="2"/>
      <c r="O783" s="164"/>
      <c r="Q783"/>
    </row>
    <row r="784" spans="11:17" x14ac:dyDescent="0.4">
      <c r="K784" s="47"/>
      <c r="M784" s="2"/>
      <c r="N784" s="2"/>
      <c r="O784" s="164"/>
      <c r="Q784"/>
    </row>
    <row r="785" spans="11:17" x14ac:dyDescent="0.4">
      <c r="K785" s="47"/>
      <c r="M785" s="2"/>
      <c r="N785" s="2"/>
      <c r="O785" s="164"/>
      <c r="Q785"/>
    </row>
    <row r="786" spans="11:17" x14ac:dyDescent="0.4">
      <c r="K786" s="47"/>
      <c r="M786" s="2"/>
      <c r="N786" s="2"/>
      <c r="O786" s="164"/>
      <c r="Q786"/>
    </row>
    <row r="787" spans="11:17" x14ac:dyDescent="0.4">
      <c r="K787" s="47"/>
      <c r="M787" s="2"/>
      <c r="N787" s="2"/>
      <c r="O787" s="164"/>
      <c r="Q787"/>
    </row>
    <row r="788" spans="11:17" x14ac:dyDescent="0.4">
      <c r="K788" s="47"/>
      <c r="M788" s="2"/>
      <c r="N788" s="2"/>
      <c r="O788" s="164"/>
      <c r="Q788"/>
    </row>
    <row r="789" spans="11:17" x14ac:dyDescent="0.4">
      <c r="K789" s="47"/>
      <c r="M789" s="2"/>
      <c r="N789" s="2"/>
      <c r="O789" s="164"/>
      <c r="Q789"/>
    </row>
    <row r="790" spans="11:17" x14ac:dyDescent="0.4">
      <c r="K790" s="47"/>
      <c r="M790" s="2"/>
      <c r="N790" s="2"/>
      <c r="O790" s="164"/>
      <c r="Q790"/>
    </row>
    <row r="791" spans="11:17" x14ac:dyDescent="0.4">
      <c r="K791" s="47"/>
      <c r="M791" s="2"/>
      <c r="N791" s="2"/>
      <c r="O791" s="164"/>
      <c r="Q791"/>
    </row>
    <row r="792" spans="11:17" x14ac:dyDescent="0.4">
      <c r="K792" s="47"/>
      <c r="M792" s="2"/>
      <c r="N792" s="2"/>
      <c r="O792" s="164"/>
      <c r="Q792"/>
    </row>
    <row r="793" spans="11:17" x14ac:dyDescent="0.4">
      <c r="K793" s="47"/>
      <c r="M793" s="2"/>
      <c r="N793" s="2"/>
      <c r="O793" s="164"/>
      <c r="Q793"/>
    </row>
    <row r="794" spans="11:17" x14ac:dyDescent="0.4">
      <c r="K794" s="47"/>
      <c r="M794" s="2"/>
      <c r="N794" s="2"/>
      <c r="O794" s="164"/>
      <c r="Q794"/>
    </row>
    <row r="795" spans="11:17" x14ac:dyDescent="0.4">
      <c r="K795" s="47"/>
      <c r="M795" s="2"/>
      <c r="N795" s="2"/>
      <c r="O795" s="164"/>
      <c r="Q795"/>
    </row>
    <row r="796" spans="11:17" x14ac:dyDescent="0.4">
      <c r="K796" s="47"/>
      <c r="M796" s="2"/>
      <c r="N796" s="2"/>
      <c r="O796" s="164"/>
      <c r="Q796"/>
    </row>
    <row r="797" spans="11:17" x14ac:dyDescent="0.4">
      <c r="K797" s="47"/>
      <c r="M797" s="2"/>
      <c r="N797" s="2"/>
      <c r="O797" s="164"/>
      <c r="Q797"/>
    </row>
    <row r="798" spans="11:17" x14ac:dyDescent="0.4">
      <c r="K798" s="47"/>
      <c r="M798" s="2"/>
      <c r="N798" s="2"/>
      <c r="O798" s="164"/>
      <c r="Q798"/>
    </row>
    <row r="799" spans="11:17" x14ac:dyDescent="0.4">
      <c r="K799" s="47"/>
      <c r="M799" s="2"/>
      <c r="N799" s="2"/>
      <c r="O799" s="164"/>
      <c r="Q799"/>
    </row>
    <row r="800" spans="11:17" x14ac:dyDescent="0.4">
      <c r="K800" s="47"/>
      <c r="M800" s="2"/>
      <c r="N800" s="2"/>
      <c r="O800" s="164"/>
      <c r="Q800"/>
    </row>
    <row r="801" spans="11:17" x14ac:dyDescent="0.4">
      <c r="K801" s="47"/>
      <c r="M801" s="2"/>
      <c r="N801" s="2"/>
      <c r="O801" s="164"/>
      <c r="Q801"/>
    </row>
    <row r="802" spans="11:17" x14ac:dyDescent="0.4">
      <c r="K802" s="47"/>
      <c r="M802" s="2"/>
      <c r="N802" s="2"/>
      <c r="O802" s="164"/>
      <c r="Q802"/>
    </row>
    <row r="803" spans="11:17" x14ac:dyDescent="0.4">
      <c r="K803" s="47"/>
      <c r="M803" s="2"/>
      <c r="N803" s="2"/>
      <c r="O803" s="164"/>
      <c r="Q803"/>
    </row>
    <row r="804" spans="11:17" x14ac:dyDescent="0.4">
      <c r="K804" s="47"/>
      <c r="M804" s="2"/>
      <c r="N804" s="2"/>
      <c r="O804" s="164"/>
      <c r="Q804"/>
    </row>
    <row r="805" spans="11:17" x14ac:dyDescent="0.4">
      <c r="K805" s="47"/>
      <c r="M805" s="2"/>
      <c r="N805" s="2"/>
      <c r="O805" s="164"/>
      <c r="Q805"/>
    </row>
    <row r="806" spans="11:17" x14ac:dyDescent="0.4">
      <c r="K806" s="47"/>
      <c r="M806" s="2"/>
      <c r="N806" s="2"/>
      <c r="O806" s="164"/>
      <c r="Q806"/>
    </row>
    <row r="807" spans="11:17" x14ac:dyDescent="0.4">
      <c r="K807" s="47"/>
      <c r="M807" s="2"/>
      <c r="N807" s="2"/>
      <c r="O807" s="164"/>
      <c r="Q807"/>
    </row>
    <row r="808" spans="11:17" x14ac:dyDescent="0.4">
      <c r="K808" s="47"/>
      <c r="M808" s="2"/>
      <c r="N808" s="2"/>
      <c r="O808" s="164"/>
      <c r="Q808"/>
    </row>
    <row r="809" spans="11:17" x14ac:dyDescent="0.4">
      <c r="K809" s="47"/>
      <c r="M809" s="2"/>
      <c r="N809" s="2"/>
      <c r="O809" s="164"/>
      <c r="Q809"/>
    </row>
    <row r="810" spans="11:17" x14ac:dyDescent="0.4">
      <c r="K810" s="47"/>
      <c r="M810" s="2"/>
      <c r="N810" s="2"/>
      <c r="O810" s="164"/>
      <c r="Q810"/>
    </row>
    <row r="811" spans="11:17" x14ac:dyDescent="0.4">
      <c r="K811" s="47"/>
      <c r="M811" s="2"/>
      <c r="N811" s="2"/>
      <c r="O811" s="164"/>
      <c r="Q811"/>
    </row>
    <row r="812" spans="11:17" x14ac:dyDescent="0.4">
      <c r="K812" s="47"/>
      <c r="M812" s="2"/>
      <c r="N812" s="2"/>
      <c r="O812" s="164"/>
      <c r="Q812"/>
    </row>
    <row r="813" spans="11:17" x14ac:dyDescent="0.4">
      <c r="K813" s="47"/>
      <c r="M813" s="2"/>
      <c r="N813" s="2"/>
      <c r="O813" s="164"/>
      <c r="Q813"/>
    </row>
    <row r="814" spans="11:17" x14ac:dyDescent="0.4">
      <c r="K814" s="47"/>
      <c r="M814" s="2"/>
      <c r="N814" s="2"/>
      <c r="O814" s="164"/>
      <c r="Q814"/>
    </row>
    <row r="815" spans="11:17" x14ac:dyDescent="0.4">
      <c r="K815" s="47"/>
      <c r="M815" s="2"/>
      <c r="N815" s="2"/>
      <c r="O815" s="164"/>
      <c r="Q815"/>
    </row>
    <row r="816" spans="11:17" x14ac:dyDescent="0.4">
      <c r="K816" s="47"/>
      <c r="M816" s="2"/>
      <c r="N816" s="2"/>
      <c r="O816" s="164"/>
      <c r="Q816"/>
    </row>
    <row r="817" spans="11:17" x14ac:dyDescent="0.4">
      <c r="K817" s="47"/>
      <c r="M817" s="2"/>
      <c r="N817" s="2"/>
      <c r="O817" s="164"/>
      <c r="Q817"/>
    </row>
    <row r="818" spans="11:17" x14ac:dyDescent="0.4">
      <c r="K818" s="47"/>
      <c r="M818" s="2"/>
      <c r="N818" s="2"/>
      <c r="O818" s="164"/>
      <c r="Q818"/>
    </row>
    <row r="819" spans="11:17" x14ac:dyDescent="0.4">
      <c r="K819" s="47"/>
      <c r="M819" s="2"/>
      <c r="N819" s="2"/>
      <c r="O819" s="164"/>
      <c r="Q819"/>
    </row>
    <row r="820" spans="11:17" x14ac:dyDescent="0.4">
      <c r="K820" s="47"/>
      <c r="M820" s="2"/>
      <c r="N820" s="2"/>
      <c r="O820" s="164"/>
      <c r="Q820"/>
    </row>
    <row r="821" spans="11:17" x14ac:dyDescent="0.4">
      <c r="K821" s="47"/>
      <c r="M821" s="2"/>
      <c r="N821" s="2"/>
      <c r="O821" s="164"/>
      <c r="Q821"/>
    </row>
    <row r="822" spans="11:17" x14ac:dyDescent="0.4">
      <c r="K822" s="47"/>
      <c r="M822" s="2"/>
      <c r="N822" s="2"/>
      <c r="O822" s="164"/>
      <c r="Q822"/>
    </row>
    <row r="823" spans="11:17" x14ac:dyDescent="0.4">
      <c r="K823" s="47"/>
      <c r="M823" s="2"/>
      <c r="N823" s="2"/>
      <c r="O823" s="164"/>
      <c r="Q823"/>
    </row>
    <row r="824" spans="11:17" x14ac:dyDescent="0.4">
      <c r="K824" s="47"/>
      <c r="M824" s="2"/>
      <c r="N824" s="2"/>
      <c r="O824" s="164"/>
      <c r="Q824"/>
    </row>
    <row r="825" spans="11:17" x14ac:dyDescent="0.4">
      <c r="K825" s="47"/>
      <c r="M825" s="2"/>
      <c r="N825" s="2"/>
      <c r="O825" s="164"/>
      <c r="Q825"/>
    </row>
    <row r="826" spans="11:17" x14ac:dyDescent="0.4">
      <c r="K826" s="47"/>
      <c r="M826" s="2"/>
      <c r="N826" s="2"/>
      <c r="O826" s="164"/>
      <c r="Q826"/>
    </row>
    <row r="827" spans="11:17" x14ac:dyDescent="0.4">
      <c r="K827" s="47"/>
      <c r="M827" s="2"/>
      <c r="N827" s="2"/>
      <c r="O827" s="164"/>
      <c r="Q827"/>
    </row>
    <row r="828" spans="11:17" x14ac:dyDescent="0.4">
      <c r="K828" s="47"/>
      <c r="M828" s="2"/>
      <c r="N828" s="2"/>
      <c r="O828" s="164"/>
      <c r="Q828"/>
    </row>
    <row r="829" spans="11:17" x14ac:dyDescent="0.4">
      <c r="K829" s="47"/>
      <c r="M829" s="2"/>
      <c r="N829" s="2"/>
      <c r="O829" s="164"/>
      <c r="Q829"/>
    </row>
    <row r="830" spans="11:17" x14ac:dyDescent="0.4">
      <c r="K830" s="47"/>
      <c r="M830" s="2"/>
      <c r="N830" s="2"/>
      <c r="O830" s="164"/>
      <c r="Q830"/>
    </row>
    <row r="831" spans="11:17" x14ac:dyDescent="0.4">
      <c r="K831" s="47"/>
      <c r="M831" s="2"/>
      <c r="N831" s="2"/>
      <c r="O831" s="164"/>
      <c r="Q831"/>
    </row>
    <row r="832" spans="11:17" x14ac:dyDescent="0.4">
      <c r="K832" s="47"/>
      <c r="M832" s="2"/>
      <c r="N832" s="2"/>
      <c r="O832" s="164"/>
      <c r="Q832"/>
    </row>
    <row r="833" spans="11:17" x14ac:dyDescent="0.4">
      <c r="K833" s="47"/>
      <c r="M833" s="2"/>
      <c r="N833" s="2"/>
      <c r="O833" s="164"/>
      <c r="Q833"/>
    </row>
    <row r="834" spans="11:17" x14ac:dyDescent="0.4">
      <c r="K834" s="47"/>
      <c r="M834" s="2"/>
      <c r="N834" s="2"/>
      <c r="O834" s="164"/>
      <c r="Q834"/>
    </row>
    <row r="835" spans="11:17" x14ac:dyDescent="0.4">
      <c r="K835" s="47"/>
      <c r="M835" s="2"/>
      <c r="N835" s="2"/>
      <c r="O835" s="164"/>
      <c r="Q835"/>
    </row>
    <row r="836" spans="11:17" x14ac:dyDescent="0.4">
      <c r="K836" s="47"/>
      <c r="M836" s="2"/>
      <c r="N836" s="2"/>
      <c r="O836" s="164"/>
      <c r="Q836"/>
    </row>
    <row r="837" spans="11:17" x14ac:dyDescent="0.4">
      <c r="K837" s="47"/>
      <c r="M837" s="2"/>
      <c r="N837" s="2"/>
      <c r="O837" s="164"/>
      <c r="Q837"/>
    </row>
    <row r="838" spans="11:17" x14ac:dyDescent="0.4">
      <c r="K838" s="47"/>
      <c r="M838" s="2"/>
      <c r="N838" s="2"/>
      <c r="O838" s="164"/>
      <c r="Q838"/>
    </row>
    <row r="839" spans="11:17" x14ac:dyDescent="0.4">
      <c r="K839" s="47"/>
      <c r="M839" s="2"/>
      <c r="N839" s="2"/>
      <c r="O839" s="164"/>
      <c r="Q839"/>
    </row>
    <row r="840" spans="11:17" x14ac:dyDescent="0.4">
      <c r="K840" s="47"/>
      <c r="M840" s="2"/>
      <c r="N840" s="2"/>
      <c r="O840" s="164"/>
      <c r="Q840"/>
    </row>
    <row r="841" spans="11:17" x14ac:dyDescent="0.4">
      <c r="K841" s="47"/>
      <c r="M841" s="2"/>
      <c r="N841" s="2"/>
      <c r="O841" s="164"/>
      <c r="Q841"/>
    </row>
    <row r="842" spans="11:17" x14ac:dyDescent="0.4">
      <c r="K842" s="47"/>
      <c r="M842" s="2"/>
      <c r="N842" s="2"/>
      <c r="O842" s="164"/>
      <c r="Q842"/>
    </row>
    <row r="843" spans="11:17" x14ac:dyDescent="0.4">
      <c r="K843" s="47"/>
      <c r="M843" s="2"/>
      <c r="N843" s="2"/>
      <c r="O843" s="164"/>
      <c r="Q843"/>
    </row>
    <row r="844" spans="11:17" x14ac:dyDescent="0.4">
      <c r="K844" s="47"/>
      <c r="M844" s="2"/>
      <c r="N844" s="2"/>
      <c r="O844" s="164"/>
      <c r="Q844"/>
    </row>
    <row r="845" spans="11:17" x14ac:dyDescent="0.4">
      <c r="K845" s="47"/>
      <c r="M845" s="2"/>
      <c r="N845" s="2"/>
      <c r="O845" s="164"/>
      <c r="Q845"/>
    </row>
    <row r="846" spans="11:17" x14ac:dyDescent="0.4">
      <c r="K846" s="47"/>
      <c r="M846" s="2"/>
      <c r="N846" s="2"/>
      <c r="O846" s="164"/>
      <c r="Q846"/>
    </row>
    <row r="847" spans="11:17" x14ac:dyDescent="0.4">
      <c r="K847" s="47"/>
      <c r="M847" s="2"/>
      <c r="N847" s="2"/>
      <c r="O847" s="164"/>
      <c r="Q847"/>
    </row>
    <row r="848" spans="11:17" x14ac:dyDescent="0.4">
      <c r="K848" s="47"/>
      <c r="M848" s="2"/>
      <c r="N848" s="2"/>
      <c r="O848" s="164"/>
      <c r="Q848"/>
    </row>
    <row r="849" spans="11:17" x14ac:dyDescent="0.4">
      <c r="K849" s="47"/>
      <c r="M849" s="2"/>
      <c r="N849" s="2"/>
      <c r="O849" s="164"/>
      <c r="Q849"/>
    </row>
    <row r="850" spans="11:17" x14ac:dyDescent="0.4">
      <c r="K850" s="47"/>
      <c r="M850" s="2"/>
      <c r="N850" s="2"/>
      <c r="O850" s="164"/>
      <c r="Q850"/>
    </row>
    <row r="851" spans="11:17" x14ac:dyDescent="0.4">
      <c r="K851" s="47"/>
      <c r="M851" s="2"/>
      <c r="N851" s="2"/>
      <c r="O851" s="164"/>
      <c r="Q851"/>
    </row>
    <row r="852" spans="11:17" x14ac:dyDescent="0.4">
      <c r="K852" s="47"/>
      <c r="M852" s="2"/>
      <c r="N852" s="2"/>
      <c r="O852" s="164"/>
      <c r="Q852"/>
    </row>
    <row r="853" spans="11:17" x14ac:dyDescent="0.4">
      <c r="K853" s="47"/>
      <c r="M853" s="2"/>
      <c r="N853" s="2"/>
      <c r="O853" s="164"/>
      <c r="Q853"/>
    </row>
    <row r="854" spans="11:17" x14ac:dyDescent="0.4">
      <c r="K854" s="47"/>
      <c r="M854" s="2"/>
      <c r="N854" s="2"/>
      <c r="O854" s="164"/>
      <c r="Q854"/>
    </row>
    <row r="855" spans="11:17" x14ac:dyDescent="0.4">
      <c r="K855" s="47"/>
      <c r="M855" s="2"/>
      <c r="N855" s="2"/>
      <c r="O855" s="164"/>
      <c r="Q855"/>
    </row>
    <row r="856" spans="11:17" x14ac:dyDescent="0.4">
      <c r="K856" s="47"/>
      <c r="M856" s="2"/>
      <c r="N856" s="2"/>
      <c r="O856" s="164"/>
      <c r="Q856"/>
    </row>
  </sheetData>
  <autoFilter ref="A7:AF856" xr:uid="{D409B9A3-843D-44BE-BE3E-4830DFE697A5}">
    <sortState xmlns:xlrd2="http://schemas.microsoft.com/office/spreadsheetml/2017/richdata2" ref="A8:AE23">
      <sortCondition descending="1" ref="C7:C856"/>
    </sortState>
  </autoFilter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A22B-8514-4A69-B194-94717C0CAFC4}">
  <sheetPr>
    <tabColor theme="9" tint="0.59999389629810485"/>
  </sheetPr>
  <dimension ref="A1:K14"/>
  <sheetViews>
    <sheetView showGridLines="0" workbookViewId="0">
      <selection activeCell="I16" sqref="I16"/>
    </sheetView>
  </sheetViews>
  <sheetFormatPr defaultRowHeight="18.75" x14ac:dyDescent="0.4"/>
  <cols>
    <col min="1" max="1" width="4.375" customWidth="1"/>
    <col min="2" max="5" width="15.625" customWidth="1"/>
  </cols>
  <sheetData>
    <row r="1" spans="1:11" ht="19.5" x14ac:dyDescent="0.4">
      <c r="A1" s="185"/>
      <c r="B1" s="186"/>
      <c r="C1" s="186"/>
      <c r="D1" s="185"/>
      <c r="E1" s="185"/>
      <c r="F1" s="185"/>
      <c r="G1" s="185"/>
      <c r="H1" s="185"/>
      <c r="I1" s="186"/>
      <c r="J1" s="185"/>
      <c r="K1" s="186"/>
    </row>
    <row r="2" spans="1:11" ht="19.5" x14ac:dyDescent="0.4">
      <c r="A2" s="185"/>
      <c r="B2" s="187" t="s">
        <v>4029</v>
      </c>
      <c r="C2" s="186"/>
      <c r="D2" s="185"/>
      <c r="E2" s="185"/>
      <c r="F2" s="185"/>
      <c r="G2" s="185"/>
      <c r="H2" s="185"/>
      <c r="I2" s="185"/>
      <c r="J2" s="185"/>
      <c r="K2" s="188"/>
    </row>
    <row r="3" spans="1:11" ht="19.5" x14ac:dyDescent="0.4">
      <c r="A3" s="185"/>
      <c r="B3" s="189" t="s">
        <v>29</v>
      </c>
      <c r="C3" s="189" t="s">
        <v>3</v>
      </c>
      <c r="D3" s="190" t="s">
        <v>7</v>
      </c>
      <c r="E3" s="191" t="s">
        <v>4030</v>
      </c>
      <c r="F3" s="185"/>
      <c r="G3" s="192" t="s">
        <v>4031</v>
      </c>
      <c r="H3" s="185"/>
      <c r="I3" s="193"/>
      <c r="J3" s="194"/>
      <c r="K3" s="193"/>
    </row>
    <row r="4" spans="1:11" ht="19.5" x14ac:dyDescent="0.4">
      <c r="A4" s="185"/>
      <c r="B4" s="195"/>
      <c r="C4" s="195"/>
      <c r="D4" s="196" t="str">
        <f>IF(C4="","",ROUNDDOWN((C4-B4)/B4,4))</f>
        <v/>
      </c>
      <c r="E4" s="197" t="str">
        <f>IF(C4="","",C4/B4)</f>
        <v/>
      </c>
      <c r="F4" s="185"/>
      <c r="G4" s="185"/>
      <c r="H4" s="185"/>
      <c r="I4" s="188"/>
      <c r="J4" s="198"/>
      <c r="K4" s="188"/>
    </row>
    <row r="5" spans="1:11" ht="19.5" x14ac:dyDescent="0.4">
      <c r="A5" s="185"/>
      <c r="B5" s="186"/>
      <c r="C5" s="186"/>
      <c r="D5" s="199" t="str">
        <f t="shared" ref="D5:D6" si="0">IF(C5="","",ROUNDDOWN((C5-B5)/B5,4))</f>
        <v/>
      </c>
      <c r="E5" s="185"/>
      <c r="F5" s="185"/>
      <c r="G5" s="185"/>
      <c r="H5" s="185"/>
      <c r="I5" s="188"/>
      <c r="J5" s="185"/>
      <c r="K5" s="188"/>
    </row>
    <row r="6" spans="1:11" ht="19.5" x14ac:dyDescent="0.4">
      <c r="A6" s="185"/>
      <c r="B6" s="186"/>
      <c r="C6" s="186"/>
      <c r="D6" s="199" t="str">
        <f t="shared" si="0"/>
        <v/>
      </c>
      <c r="E6" s="185"/>
      <c r="F6" s="185"/>
      <c r="G6" s="185"/>
      <c r="H6" s="185"/>
      <c r="I6" s="186"/>
      <c r="J6" s="185"/>
      <c r="K6" s="186"/>
    </row>
    <row r="7" spans="1:11" ht="19.5" x14ac:dyDescent="0.4">
      <c r="A7" s="185"/>
      <c r="B7" s="200" t="s">
        <v>4032</v>
      </c>
      <c r="C7" s="185"/>
      <c r="D7" s="186"/>
      <c r="E7" s="185"/>
      <c r="F7" s="185"/>
      <c r="G7" s="185"/>
      <c r="H7" s="185"/>
      <c r="I7" s="185"/>
      <c r="J7" s="185"/>
      <c r="K7" s="185"/>
    </row>
    <row r="8" spans="1:11" ht="19.5" x14ac:dyDescent="0.4">
      <c r="A8" s="185"/>
      <c r="B8" s="201" t="s">
        <v>4033</v>
      </c>
      <c r="C8" s="202" t="s">
        <v>4034</v>
      </c>
      <c r="D8" s="203" t="s">
        <v>4035</v>
      </c>
      <c r="E8" s="185"/>
      <c r="F8" s="185"/>
      <c r="G8" s="185"/>
      <c r="H8" s="185"/>
      <c r="I8" s="185"/>
      <c r="J8" s="185"/>
      <c r="K8" s="185"/>
    </row>
    <row r="9" spans="1:11" ht="19.5" x14ac:dyDescent="0.4">
      <c r="A9" s="185"/>
      <c r="B9" s="204"/>
      <c r="C9" s="205"/>
      <c r="D9" s="206" t="str">
        <f>IF(C9="","",(B9*C9)+B9)</f>
        <v/>
      </c>
      <c r="E9" s="185"/>
      <c r="F9" s="185"/>
      <c r="G9" s="185"/>
      <c r="H9" s="185"/>
      <c r="I9" s="185"/>
      <c r="J9" s="185"/>
      <c r="K9" s="185"/>
    </row>
    <row r="10" spans="1:11" ht="19.5" x14ac:dyDescent="0.4">
      <c r="A10" s="185"/>
      <c r="B10" s="186"/>
      <c r="C10" s="185"/>
      <c r="D10" s="186"/>
      <c r="E10" s="185"/>
      <c r="F10" s="185"/>
      <c r="G10" s="185"/>
      <c r="H10" s="185"/>
      <c r="I10" s="185"/>
      <c r="J10" s="185"/>
      <c r="K10" s="185"/>
    </row>
    <row r="11" spans="1:11" ht="19.5" x14ac:dyDescent="0.4">
      <c r="A11" s="185"/>
      <c r="B11" s="186"/>
      <c r="C11" s="186"/>
      <c r="D11" s="199" t="str">
        <f t="shared" ref="D11" si="1">IF(C11="","",ROUNDDOWN((C11-B11)/B11,4))</f>
        <v/>
      </c>
      <c r="E11" s="185"/>
      <c r="F11" s="185"/>
      <c r="G11" s="185"/>
      <c r="H11" s="185"/>
      <c r="I11" s="186"/>
      <c r="J11" s="185"/>
      <c r="K11" s="186"/>
    </row>
    <row r="12" spans="1:11" ht="19.5" x14ac:dyDescent="0.4">
      <c r="A12" s="185"/>
      <c r="B12" s="212" t="s">
        <v>4036</v>
      </c>
      <c r="C12" s="185"/>
      <c r="D12" s="186"/>
      <c r="E12" s="185"/>
      <c r="F12" s="185"/>
      <c r="G12" s="185"/>
      <c r="H12" s="185"/>
      <c r="I12" s="185"/>
      <c r="J12" s="185"/>
      <c r="K12" s="185"/>
    </row>
    <row r="13" spans="1:11" ht="19.5" x14ac:dyDescent="0.4">
      <c r="A13" s="185"/>
      <c r="B13" s="207" t="s">
        <v>4033</v>
      </c>
      <c r="C13" s="208" t="s">
        <v>4037</v>
      </c>
      <c r="D13" s="209" t="s">
        <v>4035</v>
      </c>
      <c r="E13" s="185"/>
      <c r="F13" s="185"/>
      <c r="G13" s="185"/>
      <c r="H13" s="185"/>
      <c r="I13" s="185"/>
      <c r="J13" s="185"/>
      <c r="K13" s="185"/>
    </row>
    <row r="14" spans="1:11" ht="19.5" x14ac:dyDescent="0.4">
      <c r="A14" s="185"/>
      <c r="B14" s="204"/>
      <c r="C14" s="210"/>
      <c r="D14" s="211" t="str">
        <f>IF(C14="","",B14*C14)</f>
        <v/>
      </c>
      <c r="E14" s="185"/>
      <c r="F14" s="185"/>
      <c r="G14" s="185"/>
      <c r="H14" s="185"/>
      <c r="I14" s="185"/>
      <c r="J14" s="185"/>
      <c r="K14" s="185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946F-DB31-404B-A81C-5E1B0AD2D56D}">
  <sheetPr>
    <tabColor theme="4" tint="0.59999389629810485"/>
  </sheetPr>
  <dimension ref="A1:H54"/>
  <sheetViews>
    <sheetView workbookViewId="0">
      <pane ySplit="1" topLeftCell="A2" activePane="bottomLeft" state="frozen"/>
      <selection pane="bottomLeft" activeCell="J1" sqref="J1"/>
    </sheetView>
  </sheetViews>
  <sheetFormatPr defaultColWidth="8.875" defaultRowHeight="18.75" x14ac:dyDescent="0.4"/>
  <cols>
    <col min="1" max="1" width="19.125" style="61" bestFit="1" customWidth="1"/>
    <col min="2" max="6" width="13" style="60" customWidth="1"/>
    <col min="7" max="7" width="8.375" style="60" customWidth="1"/>
    <col min="8" max="8" width="18.125" style="60" customWidth="1"/>
    <col min="10" max="10" width="15" customWidth="1"/>
  </cols>
  <sheetData>
    <row r="1" spans="1:8" ht="24.95" customHeight="1" x14ac:dyDescent="0.4">
      <c r="A1" s="74" t="s">
        <v>27</v>
      </c>
      <c r="B1" s="73" t="str">
        <f>初期設定!$B$7</f>
        <v>1人目</v>
      </c>
      <c r="C1" s="73" t="str">
        <f>初期設定!$B$8</f>
        <v>2人目</v>
      </c>
      <c r="D1" s="73" t="str">
        <f>初期設定!$B$9</f>
        <v>3人目</v>
      </c>
      <c r="E1" s="73" t="str">
        <f>初期設定!$B$10</f>
        <v>4人目</v>
      </c>
      <c r="F1" s="73" t="str">
        <f>初期設定!$B$11</f>
        <v>5人目</v>
      </c>
      <c r="G1" s="73" t="str">
        <f>初期設定!$B$12</f>
        <v>-</v>
      </c>
      <c r="H1" s="73" t="s">
        <v>70</v>
      </c>
    </row>
    <row r="2" spans="1:8" ht="24.95" customHeight="1" x14ac:dyDescent="0.4">
      <c r="A2" s="72" t="s">
        <v>69</v>
      </c>
      <c r="B2" s="71">
        <f t="shared" ref="B2:G2" si="0">SUM(B4,B14)</f>
        <v>0</v>
      </c>
      <c r="C2" s="71">
        <f t="shared" si="0"/>
        <v>0</v>
      </c>
      <c r="D2" s="71">
        <f t="shared" si="0"/>
        <v>0</v>
      </c>
      <c r="E2" s="71">
        <f t="shared" si="0"/>
        <v>0</v>
      </c>
      <c r="F2" s="71">
        <f t="shared" si="0"/>
        <v>0</v>
      </c>
      <c r="G2" s="71">
        <f t="shared" si="0"/>
        <v>0</v>
      </c>
      <c r="H2" s="70">
        <f>SUM(B2:G2)</f>
        <v>0</v>
      </c>
    </row>
    <row r="3" spans="1:8" x14ac:dyDescent="0.4">
      <c r="B3" s="62"/>
      <c r="C3" s="62"/>
      <c r="D3" s="62"/>
      <c r="E3" s="62"/>
      <c r="F3" s="62"/>
      <c r="G3" s="62"/>
      <c r="H3" s="62"/>
    </row>
    <row r="4" spans="1:8" ht="20.100000000000001" customHeight="1" x14ac:dyDescent="0.4">
      <c r="A4" s="69" t="s">
        <v>68</v>
      </c>
      <c r="B4" s="68">
        <f t="shared" ref="B4:G4" si="1">SUM(B5:B12)</f>
        <v>0</v>
      </c>
      <c r="C4" s="68">
        <f t="shared" si="1"/>
        <v>0</v>
      </c>
      <c r="D4" s="68">
        <f t="shared" si="1"/>
        <v>0</v>
      </c>
      <c r="E4" s="68">
        <f t="shared" si="1"/>
        <v>0</v>
      </c>
      <c r="F4" s="68">
        <f t="shared" si="1"/>
        <v>0</v>
      </c>
      <c r="G4" s="68">
        <f t="shared" si="1"/>
        <v>0</v>
      </c>
      <c r="H4" s="68">
        <f>SUM(B4:G4)</f>
        <v>0</v>
      </c>
    </row>
    <row r="5" spans="1:8" x14ac:dyDescent="0.4">
      <c r="A5" s="67"/>
      <c r="B5" s="62"/>
      <c r="C5" s="62"/>
      <c r="D5" s="62"/>
      <c r="E5" s="62"/>
      <c r="F5" s="62"/>
      <c r="G5" s="62"/>
      <c r="H5" s="62"/>
    </row>
    <row r="6" spans="1:8" x14ac:dyDescent="0.4">
      <c r="A6" s="67"/>
      <c r="B6" s="62"/>
      <c r="C6" s="62"/>
      <c r="D6" s="62"/>
      <c r="E6" s="62"/>
      <c r="F6" s="62"/>
      <c r="G6" s="62"/>
      <c r="H6" s="62"/>
    </row>
    <row r="7" spans="1:8" x14ac:dyDescent="0.4">
      <c r="A7" s="67"/>
      <c r="B7" s="62"/>
      <c r="C7" s="62"/>
      <c r="D7" s="62"/>
      <c r="E7" s="62"/>
      <c r="F7" s="62"/>
      <c r="G7" s="62"/>
      <c r="H7" s="62"/>
    </row>
    <row r="8" spans="1:8" x14ac:dyDescent="0.4">
      <c r="A8" s="67"/>
      <c r="B8" s="62"/>
      <c r="C8" s="62"/>
      <c r="D8" s="62"/>
      <c r="E8" s="62"/>
      <c r="F8" s="62"/>
      <c r="G8" s="62"/>
      <c r="H8" s="62"/>
    </row>
    <row r="9" spans="1:8" x14ac:dyDescent="0.4">
      <c r="A9" s="67"/>
      <c r="B9" s="62"/>
      <c r="C9" s="62"/>
      <c r="D9" s="62"/>
      <c r="E9" s="62"/>
      <c r="F9" s="62"/>
      <c r="G9" s="62"/>
      <c r="H9" s="62"/>
    </row>
    <row r="10" spans="1:8" x14ac:dyDescent="0.4">
      <c r="A10" s="67"/>
      <c r="B10" s="62"/>
      <c r="C10" s="62"/>
      <c r="D10" s="62"/>
      <c r="E10" s="62"/>
      <c r="F10" s="62"/>
      <c r="G10" s="62"/>
      <c r="H10" s="62"/>
    </row>
    <row r="11" spans="1:8" x14ac:dyDescent="0.4">
      <c r="A11" s="67"/>
      <c r="B11" s="62"/>
      <c r="C11" s="62"/>
      <c r="D11" s="62"/>
      <c r="E11" s="62"/>
      <c r="F11" s="62"/>
      <c r="G11" s="62"/>
      <c r="H11" s="62"/>
    </row>
    <row r="12" spans="1:8" x14ac:dyDescent="0.4">
      <c r="A12" s="67"/>
      <c r="B12" s="62"/>
      <c r="C12" s="62"/>
      <c r="D12" s="62"/>
      <c r="E12" s="62"/>
      <c r="F12" s="62"/>
      <c r="G12" s="62"/>
      <c r="H12" s="62"/>
    </row>
    <row r="13" spans="1:8" x14ac:dyDescent="0.4">
      <c r="B13" s="62"/>
      <c r="C13" s="62"/>
      <c r="D13" s="62"/>
      <c r="E13" s="62"/>
      <c r="F13" s="62"/>
      <c r="G13" s="62"/>
      <c r="H13" s="62"/>
    </row>
    <row r="14" spans="1:8" ht="20.100000000000001" customHeight="1" x14ac:dyDescent="0.4">
      <c r="A14" s="66" t="s">
        <v>67</v>
      </c>
      <c r="B14" s="65">
        <f t="shared" ref="B14:G14" si="2">SUM(B15:B54)</f>
        <v>0</v>
      </c>
      <c r="C14" s="65">
        <f t="shared" si="2"/>
        <v>0</v>
      </c>
      <c r="D14" s="65">
        <f t="shared" si="2"/>
        <v>0</v>
      </c>
      <c r="E14" s="65">
        <f t="shared" si="2"/>
        <v>0</v>
      </c>
      <c r="F14" s="65">
        <f t="shared" si="2"/>
        <v>0</v>
      </c>
      <c r="G14" s="65">
        <f t="shared" si="2"/>
        <v>0</v>
      </c>
      <c r="H14" s="65">
        <f>SUM(B14:G14)</f>
        <v>0</v>
      </c>
    </row>
    <row r="15" spans="1:8" x14ac:dyDescent="0.4">
      <c r="A15" s="64" t="str">
        <f>初期設定!$A7</f>
        <v>マネックス証券</v>
      </c>
      <c r="B15" s="63"/>
      <c r="C15" s="63"/>
      <c r="D15" s="63"/>
      <c r="E15" s="63"/>
      <c r="F15" s="63"/>
      <c r="G15" s="63"/>
      <c r="H15" s="62"/>
    </row>
    <row r="16" spans="1:8" x14ac:dyDescent="0.4">
      <c r="A16" s="64" t="str">
        <f>初期設定!$A8</f>
        <v>SBI証券</v>
      </c>
      <c r="B16" s="63"/>
      <c r="C16" s="63"/>
      <c r="D16" s="63"/>
      <c r="E16" s="63"/>
      <c r="F16" s="63"/>
      <c r="G16" s="63"/>
      <c r="H16" s="62"/>
    </row>
    <row r="17" spans="1:8" x14ac:dyDescent="0.4">
      <c r="A17" s="64" t="str">
        <f>初期設定!$A9</f>
        <v>楽天証券</v>
      </c>
      <c r="B17" s="63"/>
      <c r="C17" s="63"/>
      <c r="D17" s="63"/>
      <c r="E17" s="63"/>
      <c r="F17" s="63"/>
      <c r="G17" s="63"/>
      <c r="H17" s="62"/>
    </row>
    <row r="18" spans="1:8" x14ac:dyDescent="0.4">
      <c r="A18" s="64" t="str">
        <f>初期設定!$A10</f>
        <v>松井証券</v>
      </c>
      <c r="B18" s="63"/>
      <c r="C18" s="63"/>
      <c r="D18" s="63"/>
      <c r="E18" s="63"/>
      <c r="F18" s="63"/>
      <c r="G18" s="63"/>
      <c r="H18" s="62"/>
    </row>
    <row r="19" spans="1:8" x14ac:dyDescent="0.4">
      <c r="A19" s="64" t="str">
        <f>初期設定!$A11</f>
        <v>auカブコム証券</v>
      </c>
      <c r="B19" s="63"/>
      <c r="C19" s="63"/>
      <c r="D19" s="63"/>
      <c r="E19" s="63"/>
      <c r="F19" s="63"/>
      <c r="G19" s="63"/>
      <c r="H19" s="62"/>
    </row>
    <row r="20" spans="1:8" x14ac:dyDescent="0.4">
      <c r="A20" s="64" t="str">
        <f>初期設定!$A12</f>
        <v>SMBC日興証券</v>
      </c>
      <c r="B20" s="63"/>
      <c r="C20" s="63"/>
      <c r="D20" s="63"/>
      <c r="E20" s="63"/>
      <c r="F20" s="63"/>
      <c r="G20" s="63"/>
      <c r="H20" s="62"/>
    </row>
    <row r="21" spans="1:8" x14ac:dyDescent="0.4">
      <c r="A21" s="64" t="str">
        <f>初期設定!$A13</f>
        <v>野村證券</v>
      </c>
      <c r="B21" s="63"/>
      <c r="C21" s="63"/>
      <c r="D21" s="63"/>
      <c r="E21" s="63"/>
      <c r="F21" s="63"/>
      <c r="G21" s="63"/>
      <c r="H21" s="62"/>
    </row>
    <row r="22" spans="1:8" x14ac:dyDescent="0.4">
      <c r="A22" s="64" t="str">
        <f>初期設定!$A14</f>
        <v>みずほ証券</v>
      </c>
      <c r="B22" s="63"/>
      <c r="C22" s="63"/>
      <c r="D22" s="63"/>
      <c r="E22" s="63"/>
      <c r="F22" s="63"/>
      <c r="G22" s="63"/>
      <c r="H22" s="62"/>
    </row>
    <row r="23" spans="1:8" x14ac:dyDescent="0.4">
      <c r="A23" s="64" t="str">
        <f>初期設定!$A15</f>
        <v>大和証券</v>
      </c>
      <c r="B23" s="63"/>
      <c r="C23" s="63"/>
      <c r="D23" s="63"/>
      <c r="E23" s="63"/>
      <c r="F23" s="63"/>
      <c r="G23" s="63"/>
      <c r="H23" s="62"/>
    </row>
    <row r="24" spans="1:8" x14ac:dyDescent="0.4">
      <c r="A24" s="64" t="str">
        <f>初期設定!$A16</f>
        <v>岡三オンライン証券</v>
      </c>
      <c r="B24" s="63"/>
      <c r="C24" s="63"/>
      <c r="D24" s="63"/>
      <c r="E24" s="63"/>
      <c r="F24" s="63"/>
      <c r="G24" s="63"/>
      <c r="H24" s="62"/>
    </row>
    <row r="25" spans="1:8" x14ac:dyDescent="0.4">
      <c r="A25" s="64" t="str">
        <f>初期設定!$A17</f>
        <v>岡三証券</v>
      </c>
      <c r="B25" s="63"/>
      <c r="C25" s="63"/>
      <c r="D25" s="63"/>
      <c r="E25" s="63"/>
      <c r="F25" s="63"/>
      <c r="G25" s="63"/>
      <c r="H25" s="62"/>
    </row>
    <row r="26" spans="1:8" x14ac:dyDescent="0.4">
      <c r="A26" s="64" t="str">
        <f>初期設定!$A18</f>
        <v>ネオモバ</v>
      </c>
      <c r="B26" s="63"/>
      <c r="C26" s="63"/>
      <c r="D26" s="63"/>
      <c r="E26" s="63"/>
      <c r="F26" s="63"/>
      <c r="G26" s="63"/>
      <c r="H26" s="62"/>
    </row>
    <row r="27" spans="1:8" x14ac:dyDescent="0.4">
      <c r="A27" s="64" t="str">
        <f>初期設定!$A19</f>
        <v>ネオトレ</v>
      </c>
      <c r="B27" s="63"/>
      <c r="C27" s="63"/>
      <c r="D27" s="63"/>
      <c r="E27" s="63"/>
      <c r="F27" s="63"/>
      <c r="G27" s="63"/>
      <c r="H27" s="62"/>
    </row>
    <row r="28" spans="1:8" x14ac:dyDescent="0.4">
      <c r="A28" s="64" t="str">
        <f>初期設定!$A20</f>
        <v>LINE証券</v>
      </c>
      <c r="B28" s="63"/>
      <c r="C28" s="63"/>
      <c r="D28" s="63"/>
      <c r="E28" s="63"/>
      <c r="F28" s="63"/>
      <c r="G28" s="63"/>
      <c r="H28" s="62"/>
    </row>
    <row r="29" spans="1:8" x14ac:dyDescent="0.4">
      <c r="A29" s="64" t="str">
        <f>初期設定!$A21</f>
        <v>PayPay証券</v>
      </c>
      <c r="B29" s="63"/>
      <c r="C29" s="63"/>
      <c r="D29" s="63"/>
      <c r="E29" s="63"/>
      <c r="F29" s="63"/>
      <c r="G29" s="63"/>
      <c r="H29" s="62"/>
    </row>
    <row r="30" spans="1:8" x14ac:dyDescent="0.4">
      <c r="A30" s="64" t="str">
        <f>初期設定!$A22</f>
        <v>GMOクリック証券</v>
      </c>
      <c r="B30" s="63"/>
      <c r="C30" s="63"/>
      <c r="D30" s="63"/>
      <c r="E30" s="63"/>
      <c r="F30" s="63"/>
      <c r="G30" s="63"/>
      <c r="H30" s="62"/>
    </row>
    <row r="31" spans="1:8" x14ac:dyDescent="0.4">
      <c r="A31" s="64" t="str">
        <f>初期設定!$A23</f>
        <v>-</v>
      </c>
      <c r="B31" s="63"/>
      <c r="C31" s="63"/>
      <c r="D31" s="63"/>
      <c r="E31" s="63"/>
      <c r="F31" s="63"/>
      <c r="G31" s="63"/>
      <c r="H31" s="62"/>
    </row>
    <row r="32" spans="1:8" x14ac:dyDescent="0.4">
      <c r="A32" s="64" t="str">
        <f>初期設定!$A24</f>
        <v>-</v>
      </c>
      <c r="B32" s="63"/>
      <c r="C32" s="63"/>
      <c r="D32" s="63"/>
      <c r="E32" s="63"/>
      <c r="F32" s="63"/>
      <c r="G32" s="63"/>
      <c r="H32" s="62"/>
    </row>
    <row r="33" spans="1:8" x14ac:dyDescent="0.4">
      <c r="A33" s="64" t="str">
        <f>初期設定!$A25</f>
        <v>-</v>
      </c>
      <c r="B33" s="63"/>
      <c r="C33" s="63"/>
      <c r="D33" s="63"/>
      <c r="E33" s="63"/>
      <c r="F33" s="63"/>
      <c r="G33" s="63"/>
      <c r="H33" s="62"/>
    </row>
    <row r="34" spans="1:8" x14ac:dyDescent="0.4">
      <c r="A34" s="64" t="str">
        <f>初期設定!$A26</f>
        <v>-</v>
      </c>
      <c r="B34" s="63"/>
      <c r="C34" s="63"/>
      <c r="D34" s="63"/>
      <c r="E34" s="63"/>
      <c r="F34" s="63"/>
      <c r="G34" s="63"/>
      <c r="H34" s="62"/>
    </row>
    <row r="35" spans="1:8" x14ac:dyDescent="0.4">
      <c r="A35" s="64" t="str">
        <f>初期設定!$A27</f>
        <v>-</v>
      </c>
      <c r="B35" s="63"/>
      <c r="C35" s="63"/>
      <c r="D35" s="63"/>
      <c r="E35" s="63"/>
      <c r="F35" s="63"/>
      <c r="G35" s="63"/>
      <c r="H35" s="62"/>
    </row>
    <row r="36" spans="1:8" x14ac:dyDescent="0.4">
      <c r="A36" s="64" t="str">
        <f>初期設定!$A28</f>
        <v>-</v>
      </c>
      <c r="B36" s="63"/>
      <c r="C36" s="63"/>
      <c r="D36" s="63"/>
      <c r="E36" s="63"/>
      <c r="F36" s="63"/>
      <c r="G36" s="63"/>
      <c r="H36" s="62"/>
    </row>
    <row r="37" spans="1:8" x14ac:dyDescent="0.4">
      <c r="A37" s="64" t="str">
        <f>初期設定!$A29</f>
        <v>-</v>
      </c>
      <c r="B37" s="63"/>
      <c r="C37" s="63"/>
      <c r="D37" s="63"/>
      <c r="E37" s="63"/>
      <c r="F37" s="63"/>
      <c r="G37" s="63"/>
      <c r="H37" s="62"/>
    </row>
    <row r="38" spans="1:8" x14ac:dyDescent="0.4">
      <c r="A38" s="64" t="str">
        <f>初期設定!$A30</f>
        <v>-</v>
      </c>
      <c r="B38" s="63"/>
      <c r="C38" s="63"/>
      <c r="D38" s="63"/>
      <c r="E38" s="63"/>
      <c r="F38" s="63"/>
      <c r="G38" s="63"/>
      <c r="H38" s="62"/>
    </row>
    <row r="39" spans="1:8" x14ac:dyDescent="0.4">
      <c r="A39" s="64" t="str">
        <f>初期設定!$A31</f>
        <v>-</v>
      </c>
      <c r="B39" s="63"/>
      <c r="C39" s="63"/>
      <c r="D39" s="63"/>
      <c r="E39" s="63"/>
      <c r="F39" s="63"/>
      <c r="G39" s="63"/>
      <c r="H39" s="62"/>
    </row>
    <row r="40" spans="1:8" x14ac:dyDescent="0.4">
      <c r="A40" s="64" t="str">
        <f>初期設定!$A32</f>
        <v>-</v>
      </c>
      <c r="B40" s="63"/>
      <c r="C40" s="63"/>
      <c r="D40" s="63"/>
      <c r="E40" s="63"/>
      <c r="F40" s="63"/>
      <c r="G40" s="63"/>
      <c r="H40" s="62"/>
    </row>
    <row r="41" spans="1:8" x14ac:dyDescent="0.4">
      <c r="A41" s="64" t="str">
        <f>初期設定!$A33</f>
        <v>-</v>
      </c>
      <c r="B41" s="63"/>
      <c r="C41" s="63"/>
      <c r="D41" s="63"/>
      <c r="E41" s="63"/>
      <c r="F41" s="63"/>
      <c r="G41" s="63"/>
      <c r="H41" s="62"/>
    </row>
    <row r="42" spans="1:8" x14ac:dyDescent="0.4">
      <c r="A42" s="64" t="str">
        <f>初期設定!$A34</f>
        <v>-</v>
      </c>
      <c r="B42" s="63"/>
      <c r="C42" s="63"/>
      <c r="D42" s="63"/>
      <c r="E42" s="63"/>
      <c r="F42" s="63"/>
      <c r="G42" s="63"/>
      <c r="H42" s="62"/>
    </row>
    <row r="43" spans="1:8" x14ac:dyDescent="0.4">
      <c r="A43" s="64" t="str">
        <f>初期設定!$A35</f>
        <v>-</v>
      </c>
      <c r="B43" s="63"/>
      <c r="C43" s="63"/>
      <c r="D43" s="63"/>
      <c r="E43" s="63"/>
      <c r="F43" s="63"/>
      <c r="G43" s="63"/>
      <c r="H43" s="62"/>
    </row>
    <row r="44" spans="1:8" x14ac:dyDescent="0.4">
      <c r="A44" s="64" t="str">
        <f>初期設定!$A36</f>
        <v>-</v>
      </c>
      <c r="B44" s="63"/>
      <c r="C44" s="63"/>
      <c r="D44" s="63"/>
      <c r="E44" s="63"/>
      <c r="F44" s="63"/>
      <c r="G44" s="63"/>
      <c r="H44" s="62"/>
    </row>
    <row r="45" spans="1:8" x14ac:dyDescent="0.4">
      <c r="A45" s="64" t="str">
        <f>初期設定!$A37</f>
        <v>-</v>
      </c>
      <c r="B45" s="63"/>
      <c r="C45" s="63"/>
      <c r="D45" s="63"/>
      <c r="E45" s="63"/>
      <c r="F45" s="63"/>
      <c r="G45" s="63"/>
      <c r="H45" s="62"/>
    </row>
    <row r="46" spans="1:8" x14ac:dyDescent="0.4">
      <c r="A46" s="64" t="str">
        <f>初期設定!$A38</f>
        <v>-</v>
      </c>
      <c r="B46" s="63"/>
      <c r="C46" s="63"/>
      <c r="D46" s="63"/>
      <c r="E46" s="63"/>
      <c r="F46" s="63"/>
      <c r="G46" s="63"/>
      <c r="H46" s="62"/>
    </row>
    <row r="47" spans="1:8" x14ac:dyDescent="0.4">
      <c r="A47" s="64" t="str">
        <f>初期設定!$A39</f>
        <v>-</v>
      </c>
      <c r="B47" s="63"/>
      <c r="C47" s="63"/>
      <c r="D47" s="63"/>
      <c r="E47" s="63"/>
      <c r="F47" s="63"/>
      <c r="G47" s="63"/>
      <c r="H47" s="62"/>
    </row>
    <row r="48" spans="1:8" x14ac:dyDescent="0.4">
      <c r="A48" s="64" t="str">
        <f>初期設定!$A40</f>
        <v>-</v>
      </c>
      <c r="B48" s="63"/>
      <c r="C48" s="63"/>
      <c r="D48" s="63"/>
      <c r="E48" s="63"/>
      <c r="F48" s="63"/>
      <c r="G48" s="63"/>
      <c r="H48" s="62"/>
    </row>
    <row r="49" spans="1:8" x14ac:dyDescent="0.4">
      <c r="A49" s="64" t="str">
        <f>初期設定!$A41</f>
        <v>-</v>
      </c>
      <c r="B49" s="63"/>
      <c r="C49" s="63"/>
      <c r="D49" s="63"/>
      <c r="E49" s="63"/>
      <c r="F49" s="63"/>
      <c r="G49" s="63"/>
      <c r="H49" s="62"/>
    </row>
    <row r="50" spans="1:8" x14ac:dyDescent="0.4">
      <c r="A50" s="64" t="str">
        <f>初期設定!$A42</f>
        <v>-</v>
      </c>
      <c r="B50" s="63"/>
      <c r="C50" s="63"/>
      <c r="D50" s="63"/>
      <c r="E50" s="63"/>
      <c r="F50" s="63"/>
      <c r="G50" s="63"/>
      <c r="H50" s="62"/>
    </row>
    <row r="51" spans="1:8" x14ac:dyDescent="0.4">
      <c r="A51" s="64" t="str">
        <f>初期設定!$A43</f>
        <v>-</v>
      </c>
      <c r="B51" s="63"/>
      <c r="C51" s="63"/>
      <c r="D51" s="63"/>
      <c r="E51" s="63"/>
      <c r="F51" s="63"/>
      <c r="G51" s="63"/>
      <c r="H51" s="62"/>
    </row>
    <row r="52" spans="1:8" x14ac:dyDescent="0.4">
      <c r="A52" s="64" t="str">
        <f>初期設定!$A44</f>
        <v>-</v>
      </c>
      <c r="B52" s="63"/>
      <c r="C52" s="63"/>
      <c r="D52" s="63"/>
      <c r="E52" s="63"/>
      <c r="F52" s="63"/>
      <c r="G52" s="63"/>
      <c r="H52" s="62"/>
    </row>
    <row r="53" spans="1:8" x14ac:dyDescent="0.4">
      <c r="A53" s="64" t="str">
        <f>初期設定!$A45</f>
        <v>-</v>
      </c>
      <c r="B53" s="63"/>
      <c r="C53" s="63"/>
      <c r="D53" s="63"/>
      <c r="E53" s="63"/>
      <c r="F53" s="63"/>
      <c r="G53" s="63"/>
      <c r="H53" s="62"/>
    </row>
    <row r="54" spans="1:8" x14ac:dyDescent="0.4">
      <c r="A54" s="64" t="str">
        <f>初期設定!$A46</f>
        <v>-</v>
      </c>
      <c r="B54" s="63"/>
      <c r="C54" s="63"/>
      <c r="D54" s="63"/>
      <c r="E54" s="63"/>
      <c r="F54" s="63"/>
      <c r="G54" s="63"/>
      <c r="H54" s="62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55F9-FEF9-40A3-BCF9-C0D8F8AE23A1}">
  <dimension ref="A1:J54"/>
  <sheetViews>
    <sheetView workbookViewId="0">
      <pane ySplit="1" topLeftCell="A2" activePane="bottomLeft" state="frozen"/>
      <selection pane="bottomLeft" activeCell="K1" sqref="K1"/>
    </sheetView>
  </sheetViews>
  <sheetFormatPr defaultColWidth="8.875" defaultRowHeight="18.75" x14ac:dyDescent="0.4"/>
  <cols>
    <col min="1" max="1" width="19.125" style="61" bestFit="1" customWidth="1"/>
    <col min="2" max="6" width="13" style="60" customWidth="1"/>
    <col min="7" max="7" width="8.375" style="60" customWidth="1"/>
    <col min="8" max="8" width="18.125" style="60" customWidth="1"/>
    <col min="10" max="10" width="55.5" bestFit="1" customWidth="1"/>
  </cols>
  <sheetData>
    <row r="1" spans="1:10" ht="24.75" customHeight="1" x14ac:dyDescent="0.4">
      <c r="A1" s="74" t="s">
        <v>27</v>
      </c>
      <c r="B1" s="73" t="str">
        <f>初期設定!$B$7</f>
        <v>1人目</v>
      </c>
      <c r="C1" s="73" t="str">
        <f>初期設定!$B$8</f>
        <v>2人目</v>
      </c>
      <c r="D1" s="73" t="str">
        <f>初期設定!$B$9</f>
        <v>3人目</v>
      </c>
      <c r="E1" s="73" t="str">
        <f>初期設定!$B$10</f>
        <v>4人目</v>
      </c>
      <c r="F1" s="73" t="str">
        <f>初期設定!$B$11</f>
        <v>5人目</v>
      </c>
      <c r="G1" s="73" t="str">
        <f>初期設定!$B$12</f>
        <v>-</v>
      </c>
      <c r="H1" s="73" t="s">
        <v>70</v>
      </c>
      <c r="J1" s="58" t="s">
        <v>77</v>
      </c>
    </row>
    <row r="2" spans="1:10" ht="24.95" customHeight="1" x14ac:dyDescent="0.4">
      <c r="A2" s="72" t="s">
        <v>69</v>
      </c>
      <c r="B2" s="71">
        <f t="shared" ref="B2:G2" si="0">SUM(B4,B14)</f>
        <v>3770000</v>
      </c>
      <c r="C2" s="71">
        <f t="shared" si="0"/>
        <v>1500000</v>
      </c>
      <c r="D2" s="71">
        <f t="shared" si="0"/>
        <v>200000</v>
      </c>
      <c r="E2" s="71">
        <f t="shared" si="0"/>
        <v>20000</v>
      </c>
      <c r="F2" s="71">
        <f t="shared" si="0"/>
        <v>0</v>
      </c>
      <c r="G2" s="71">
        <f t="shared" si="0"/>
        <v>0</v>
      </c>
      <c r="H2" s="70">
        <f>SUM(B2:G2)</f>
        <v>5490000</v>
      </c>
    </row>
    <row r="3" spans="1:10" x14ac:dyDescent="0.4">
      <c r="B3" s="62"/>
      <c r="C3" s="62"/>
      <c r="D3" s="62"/>
      <c r="E3" s="62"/>
      <c r="F3" s="62"/>
      <c r="G3" s="62"/>
      <c r="H3" s="62"/>
    </row>
    <row r="4" spans="1:10" x14ac:dyDescent="0.4">
      <c r="A4" s="69" t="s">
        <v>68</v>
      </c>
      <c r="B4" s="68">
        <f t="shared" ref="B4:G4" si="1">SUM(B5:B12)</f>
        <v>2120000</v>
      </c>
      <c r="C4" s="68">
        <f t="shared" si="1"/>
        <v>1000000</v>
      </c>
      <c r="D4" s="68">
        <f t="shared" si="1"/>
        <v>50000</v>
      </c>
      <c r="E4" s="68">
        <f t="shared" si="1"/>
        <v>20000</v>
      </c>
      <c r="F4" s="68">
        <f t="shared" si="1"/>
        <v>0</v>
      </c>
      <c r="G4" s="68">
        <f t="shared" si="1"/>
        <v>0</v>
      </c>
      <c r="H4" s="68">
        <f>SUM(B4:G4)</f>
        <v>3190000</v>
      </c>
    </row>
    <row r="5" spans="1:10" x14ac:dyDescent="0.4">
      <c r="A5" s="67" t="s">
        <v>76</v>
      </c>
      <c r="B5" s="62">
        <v>120000</v>
      </c>
      <c r="C5" s="62">
        <v>500000</v>
      </c>
      <c r="D5" s="62">
        <v>50000</v>
      </c>
      <c r="E5" s="62"/>
      <c r="F5" s="62"/>
      <c r="G5" s="62"/>
      <c r="H5" s="62"/>
      <c r="J5" s="58" t="s">
        <v>75</v>
      </c>
    </row>
    <row r="6" spans="1:10" x14ac:dyDescent="0.4">
      <c r="A6" s="67" t="s">
        <v>74</v>
      </c>
      <c r="B6" s="62">
        <v>2000000</v>
      </c>
      <c r="C6" s="62">
        <v>500000</v>
      </c>
      <c r="D6" s="62"/>
      <c r="E6" s="62">
        <v>20000</v>
      </c>
      <c r="F6" s="62"/>
      <c r="G6" s="62"/>
      <c r="H6" s="62"/>
      <c r="J6" s="58" t="s">
        <v>73</v>
      </c>
    </row>
    <row r="7" spans="1:10" x14ac:dyDescent="0.4">
      <c r="A7" s="67"/>
      <c r="B7" s="62"/>
      <c r="C7" s="62"/>
      <c r="D7" s="62"/>
      <c r="E7" s="62"/>
      <c r="F7" s="62"/>
      <c r="G7" s="62"/>
      <c r="H7" s="62"/>
      <c r="J7" s="58" t="s">
        <v>72</v>
      </c>
    </row>
    <row r="8" spans="1:10" x14ac:dyDescent="0.4">
      <c r="A8" s="67"/>
      <c r="B8" s="62"/>
      <c r="C8" s="62"/>
      <c r="D8" s="62"/>
      <c r="E8" s="62"/>
      <c r="F8" s="62"/>
      <c r="G8" s="62"/>
      <c r="H8" s="62"/>
    </row>
    <row r="9" spans="1:10" x14ac:dyDescent="0.4">
      <c r="A9" s="67"/>
      <c r="B9" s="62"/>
      <c r="C9" s="62"/>
      <c r="D9" s="62"/>
      <c r="E9" s="62"/>
      <c r="F9" s="62"/>
      <c r="G9" s="62"/>
      <c r="H9" s="62"/>
    </row>
    <row r="10" spans="1:10" x14ac:dyDescent="0.4">
      <c r="A10" s="67"/>
      <c r="B10" s="62"/>
      <c r="C10" s="62"/>
      <c r="D10" s="62"/>
      <c r="E10" s="62"/>
      <c r="F10" s="62"/>
      <c r="G10" s="62"/>
      <c r="H10" s="62"/>
    </row>
    <row r="11" spans="1:10" x14ac:dyDescent="0.4">
      <c r="A11" s="67"/>
      <c r="B11" s="62"/>
      <c r="C11" s="62"/>
      <c r="D11" s="62"/>
      <c r="E11" s="62"/>
      <c r="F11" s="62"/>
      <c r="G11" s="62"/>
      <c r="H11" s="62"/>
    </row>
    <row r="12" spans="1:10" x14ac:dyDescent="0.4">
      <c r="A12" s="67"/>
      <c r="B12" s="62"/>
      <c r="C12" s="62"/>
      <c r="D12" s="62"/>
      <c r="E12" s="62"/>
      <c r="F12" s="62"/>
      <c r="G12" s="62"/>
      <c r="H12" s="62"/>
    </row>
    <row r="13" spans="1:10" x14ac:dyDescent="0.4">
      <c r="B13" s="62"/>
      <c r="C13" s="62"/>
      <c r="D13" s="62"/>
      <c r="E13" s="62"/>
      <c r="F13" s="62"/>
      <c r="G13" s="62"/>
      <c r="H13" s="62"/>
    </row>
    <row r="14" spans="1:10" ht="20.100000000000001" customHeight="1" x14ac:dyDescent="0.4">
      <c r="A14" s="66" t="s">
        <v>67</v>
      </c>
      <c r="B14" s="65">
        <f t="shared" ref="B14:G14" si="2">SUM(B15:B54)</f>
        <v>1650000</v>
      </c>
      <c r="C14" s="65">
        <f t="shared" si="2"/>
        <v>500000</v>
      </c>
      <c r="D14" s="65">
        <f t="shared" si="2"/>
        <v>150000</v>
      </c>
      <c r="E14" s="65">
        <f t="shared" si="2"/>
        <v>0</v>
      </c>
      <c r="F14" s="65">
        <f t="shared" si="2"/>
        <v>0</v>
      </c>
      <c r="G14" s="65">
        <f t="shared" si="2"/>
        <v>0</v>
      </c>
      <c r="H14" s="65">
        <f>SUM(B14:G14)</f>
        <v>2300000</v>
      </c>
    </row>
    <row r="15" spans="1:10" x14ac:dyDescent="0.4">
      <c r="A15" s="64" t="str">
        <f>初期設定!$A7</f>
        <v>マネックス証券</v>
      </c>
      <c r="B15" s="63">
        <v>800000</v>
      </c>
      <c r="C15" s="63">
        <v>300000</v>
      </c>
      <c r="D15" s="63"/>
      <c r="E15" s="63"/>
      <c r="F15" s="63"/>
      <c r="G15" s="63"/>
      <c r="H15" s="62"/>
      <c r="J15" s="58" t="s">
        <v>71</v>
      </c>
    </row>
    <row r="16" spans="1:10" x14ac:dyDescent="0.4">
      <c r="A16" s="64" t="str">
        <f>初期設定!$A8</f>
        <v>SBI証券</v>
      </c>
      <c r="B16" s="63">
        <v>600000</v>
      </c>
      <c r="C16" s="63">
        <v>200000</v>
      </c>
      <c r="D16" s="63"/>
      <c r="E16" s="63"/>
      <c r="F16" s="63"/>
      <c r="G16" s="63"/>
      <c r="H16" s="62"/>
    </row>
    <row r="17" spans="1:8" x14ac:dyDescent="0.4">
      <c r="A17" s="64" t="str">
        <f>初期設定!$A9</f>
        <v>楽天証券</v>
      </c>
      <c r="B17" s="63">
        <v>250000</v>
      </c>
      <c r="C17" s="63"/>
      <c r="D17" s="63"/>
      <c r="E17" s="63"/>
      <c r="F17" s="63"/>
      <c r="G17" s="63"/>
      <c r="H17" s="62"/>
    </row>
    <row r="18" spans="1:8" x14ac:dyDescent="0.4">
      <c r="A18" s="64" t="str">
        <f>初期設定!$A10</f>
        <v>松井証券</v>
      </c>
      <c r="B18" s="63">
        <v>0</v>
      </c>
      <c r="C18" s="63">
        <v>0</v>
      </c>
      <c r="D18" s="63"/>
      <c r="E18" s="63"/>
      <c r="F18" s="63"/>
      <c r="G18" s="63"/>
      <c r="H18" s="62"/>
    </row>
    <row r="19" spans="1:8" x14ac:dyDescent="0.4">
      <c r="A19" s="64" t="str">
        <f>初期設定!$A11</f>
        <v>auカブコム証券</v>
      </c>
      <c r="B19" s="63">
        <v>0</v>
      </c>
      <c r="C19" s="63">
        <v>0</v>
      </c>
      <c r="D19" s="63"/>
      <c r="E19" s="63"/>
      <c r="F19" s="63"/>
      <c r="G19" s="63"/>
      <c r="H19" s="62"/>
    </row>
    <row r="20" spans="1:8" x14ac:dyDescent="0.4">
      <c r="A20" s="64" t="str">
        <f>初期設定!$A12</f>
        <v>SMBC日興証券</v>
      </c>
      <c r="B20" s="63"/>
      <c r="C20" s="63"/>
      <c r="D20" s="63"/>
      <c r="E20" s="63"/>
      <c r="F20" s="63"/>
      <c r="G20" s="63"/>
      <c r="H20" s="62"/>
    </row>
    <row r="21" spans="1:8" x14ac:dyDescent="0.4">
      <c r="A21" s="64" t="str">
        <f>初期設定!$A13</f>
        <v>野村證券</v>
      </c>
      <c r="B21" s="63"/>
      <c r="C21" s="63"/>
      <c r="D21" s="63"/>
      <c r="E21" s="63"/>
      <c r="F21" s="63"/>
      <c r="G21" s="63"/>
      <c r="H21" s="62"/>
    </row>
    <row r="22" spans="1:8" x14ac:dyDescent="0.4">
      <c r="A22" s="64" t="str">
        <f>初期設定!$A14</f>
        <v>みずほ証券</v>
      </c>
      <c r="B22" s="63"/>
      <c r="C22" s="63"/>
      <c r="D22" s="63"/>
      <c r="E22" s="63"/>
      <c r="F22" s="63"/>
      <c r="G22" s="63"/>
      <c r="H22" s="62"/>
    </row>
    <row r="23" spans="1:8" x14ac:dyDescent="0.4">
      <c r="A23" s="64" t="str">
        <f>初期設定!$A15</f>
        <v>大和証券</v>
      </c>
      <c r="B23" s="63"/>
      <c r="C23" s="63"/>
      <c r="D23" s="63">
        <v>150000</v>
      </c>
      <c r="E23" s="63"/>
      <c r="F23" s="63"/>
      <c r="G23" s="63"/>
      <c r="H23" s="62"/>
    </row>
    <row r="24" spans="1:8" x14ac:dyDescent="0.4">
      <c r="A24" s="64" t="str">
        <f>初期設定!$A16</f>
        <v>岡三オンライン証券</v>
      </c>
      <c r="B24" s="63"/>
      <c r="C24" s="63"/>
      <c r="D24" s="63"/>
      <c r="E24" s="63"/>
      <c r="F24" s="63"/>
      <c r="G24" s="63"/>
      <c r="H24" s="62"/>
    </row>
    <row r="25" spans="1:8" x14ac:dyDescent="0.4">
      <c r="A25" s="64" t="str">
        <f>初期設定!$A17</f>
        <v>岡三証券</v>
      </c>
      <c r="B25" s="63"/>
      <c r="C25" s="63"/>
      <c r="D25" s="63"/>
      <c r="E25" s="63"/>
      <c r="F25" s="63"/>
      <c r="G25" s="63"/>
      <c r="H25" s="62"/>
    </row>
    <row r="26" spans="1:8" x14ac:dyDescent="0.4">
      <c r="A26" s="64" t="str">
        <f>初期設定!$A18</f>
        <v>ネオモバ</v>
      </c>
      <c r="B26" s="63"/>
      <c r="C26" s="63"/>
      <c r="D26" s="63"/>
      <c r="E26" s="63"/>
      <c r="F26" s="63"/>
      <c r="G26" s="63"/>
      <c r="H26" s="62"/>
    </row>
    <row r="27" spans="1:8" x14ac:dyDescent="0.4">
      <c r="A27" s="64" t="str">
        <f>初期設定!$A19</f>
        <v>ネオトレ</v>
      </c>
      <c r="B27" s="63"/>
      <c r="C27" s="63"/>
      <c r="D27" s="63"/>
      <c r="E27" s="63"/>
      <c r="F27" s="63"/>
      <c r="G27" s="63"/>
      <c r="H27" s="62"/>
    </row>
    <row r="28" spans="1:8" x14ac:dyDescent="0.4">
      <c r="A28" s="64" t="str">
        <f>初期設定!$A20</f>
        <v>LINE証券</v>
      </c>
      <c r="B28" s="63"/>
      <c r="C28" s="63"/>
      <c r="D28" s="63"/>
      <c r="E28" s="63"/>
      <c r="F28" s="63"/>
      <c r="G28" s="63"/>
      <c r="H28" s="62"/>
    </row>
    <row r="29" spans="1:8" x14ac:dyDescent="0.4">
      <c r="A29" s="64" t="str">
        <f>初期設定!$A21</f>
        <v>PayPay証券</v>
      </c>
      <c r="B29" s="63"/>
      <c r="C29" s="63"/>
      <c r="D29" s="63"/>
      <c r="E29" s="63"/>
      <c r="F29" s="63"/>
      <c r="G29" s="63"/>
      <c r="H29" s="62"/>
    </row>
    <row r="30" spans="1:8" x14ac:dyDescent="0.4">
      <c r="A30" s="64" t="str">
        <f>初期設定!$A22</f>
        <v>GMOクリック証券</v>
      </c>
      <c r="B30" s="63"/>
      <c r="C30" s="63"/>
      <c r="D30" s="63"/>
      <c r="E30" s="63"/>
      <c r="F30" s="63"/>
      <c r="G30" s="63"/>
      <c r="H30" s="62"/>
    </row>
    <row r="31" spans="1:8" x14ac:dyDescent="0.4">
      <c r="A31" s="64" t="str">
        <f>初期設定!$A23</f>
        <v>-</v>
      </c>
      <c r="B31" s="63"/>
      <c r="C31" s="63"/>
      <c r="D31" s="63"/>
      <c r="E31" s="63"/>
      <c r="F31" s="63"/>
      <c r="G31" s="63"/>
      <c r="H31" s="62"/>
    </row>
    <row r="32" spans="1:8" x14ac:dyDescent="0.4">
      <c r="A32" s="64" t="str">
        <f>初期設定!$A24</f>
        <v>-</v>
      </c>
      <c r="B32" s="63"/>
      <c r="C32" s="63"/>
      <c r="D32" s="63"/>
      <c r="E32" s="63"/>
      <c r="F32" s="63"/>
      <c r="G32" s="63"/>
      <c r="H32" s="62"/>
    </row>
    <row r="33" spans="1:8" x14ac:dyDescent="0.4">
      <c r="A33" s="64" t="str">
        <f>初期設定!$A25</f>
        <v>-</v>
      </c>
      <c r="B33" s="63"/>
      <c r="C33" s="63"/>
      <c r="D33" s="63"/>
      <c r="E33" s="63"/>
      <c r="F33" s="63"/>
      <c r="G33" s="63"/>
      <c r="H33" s="62"/>
    </row>
    <row r="34" spans="1:8" x14ac:dyDescent="0.4">
      <c r="A34" s="64" t="str">
        <f>初期設定!$A26</f>
        <v>-</v>
      </c>
      <c r="B34" s="63"/>
      <c r="C34" s="63"/>
      <c r="D34" s="63"/>
      <c r="E34" s="63"/>
      <c r="F34" s="63"/>
      <c r="G34" s="63"/>
      <c r="H34" s="62"/>
    </row>
    <row r="35" spans="1:8" x14ac:dyDescent="0.4">
      <c r="A35" s="64" t="str">
        <f>初期設定!$A27</f>
        <v>-</v>
      </c>
      <c r="B35" s="63"/>
      <c r="C35" s="63"/>
      <c r="D35" s="63"/>
      <c r="E35" s="63"/>
      <c r="F35" s="63"/>
      <c r="G35" s="63"/>
      <c r="H35" s="62"/>
    </row>
    <row r="36" spans="1:8" x14ac:dyDescent="0.4">
      <c r="A36" s="64" t="str">
        <f>初期設定!$A28</f>
        <v>-</v>
      </c>
      <c r="B36" s="63"/>
      <c r="C36" s="63"/>
      <c r="D36" s="63"/>
      <c r="E36" s="63"/>
      <c r="F36" s="63"/>
      <c r="G36" s="63"/>
      <c r="H36" s="62"/>
    </row>
    <row r="37" spans="1:8" x14ac:dyDescent="0.4">
      <c r="A37" s="64" t="str">
        <f>初期設定!$A29</f>
        <v>-</v>
      </c>
      <c r="B37" s="63"/>
      <c r="C37" s="63"/>
      <c r="D37" s="63"/>
      <c r="E37" s="63"/>
      <c r="F37" s="63"/>
      <c r="G37" s="63"/>
      <c r="H37" s="62"/>
    </row>
    <row r="38" spans="1:8" x14ac:dyDescent="0.4">
      <c r="A38" s="64" t="str">
        <f>初期設定!$A30</f>
        <v>-</v>
      </c>
      <c r="B38" s="63"/>
      <c r="C38" s="63"/>
      <c r="D38" s="63"/>
      <c r="E38" s="63"/>
      <c r="F38" s="63"/>
      <c r="G38" s="63"/>
      <c r="H38" s="62"/>
    </row>
    <row r="39" spans="1:8" x14ac:dyDescent="0.4">
      <c r="A39" s="64" t="str">
        <f>初期設定!$A31</f>
        <v>-</v>
      </c>
      <c r="B39" s="63"/>
      <c r="C39" s="63"/>
      <c r="D39" s="63"/>
      <c r="E39" s="63"/>
      <c r="F39" s="63"/>
      <c r="G39" s="63"/>
      <c r="H39" s="62"/>
    </row>
    <row r="40" spans="1:8" x14ac:dyDescent="0.4">
      <c r="A40" s="64" t="str">
        <f>初期設定!$A32</f>
        <v>-</v>
      </c>
      <c r="B40" s="63"/>
      <c r="C40" s="63"/>
      <c r="D40" s="63"/>
      <c r="E40" s="63"/>
      <c r="F40" s="63"/>
      <c r="G40" s="63"/>
      <c r="H40" s="62"/>
    </row>
    <row r="41" spans="1:8" x14ac:dyDescent="0.4">
      <c r="A41" s="64" t="str">
        <f>初期設定!$A33</f>
        <v>-</v>
      </c>
      <c r="B41" s="63"/>
      <c r="C41" s="63"/>
      <c r="D41" s="63"/>
      <c r="E41" s="63"/>
      <c r="F41" s="63"/>
      <c r="G41" s="63"/>
      <c r="H41" s="62"/>
    </row>
    <row r="42" spans="1:8" x14ac:dyDescent="0.4">
      <c r="A42" s="64" t="str">
        <f>初期設定!$A34</f>
        <v>-</v>
      </c>
      <c r="B42" s="63"/>
      <c r="C42" s="63"/>
      <c r="D42" s="63"/>
      <c r="E42" s="63"/>
      <c r="F42" s="63"/>
      <c r="G42" s="63"/>
      <c r="H42" s="62"/>
    </row>
    <row r="43" spans="1:8" x14ac:dyDescent="0.4">
      <c r="A43" s="64" t="str">
        <f>初期設定!$A35</f>
        <v>-</v>
      </c>
      <c r="B43" s="63"/>
      <c r="C43" s="63"/>
      <c r="D43" s="63"/>
      <c r="E43" s="63"/>
      <c r="F43" s="63"/>
      <c r="G43" s="63"/>
      <c r="H43" s="62"/>
    </row>
    <row r="44" spans="1:8" x14ac:dyDescent="0.4">
      <c r="A44" s="64" t="str">
        <f>初期設定!$A36</f>
        <v>-</v>
      </c>
      <c r="B44" s="63"/>
      <c r="C44" s="63"/>
      <c r="D44" s="63"/>
      <c r="E44" s="63"/>
      <c r="F44" s="63"/>
      <c r="G44" s="63"/>
      <c r="H44" s="62"/>
    </row>
    <row r="45" spans="1:8" x14ac:dyDescent="0.4">
      <c r="A45" s="64" t="str">
        <f>初期設定!$A37</f>
        <v>-</v>
      </c>
      <c r="B45" s="63"/>
      <c r="C45" s="63"/>
      <c r="D45" s="63"/>
      <c r="E45" s="63"/>
      <c r="F45" s="63"/>
      <c r="G45" s="63"/>
      <c r="H45" s="62"/>
    </row>
    <row r="46" spans="1:8" x14ac:dyDescent="0.4">
      <c r="A46" s="64" t="str">
        <f>初期設定!$A38</f>
        <v>-</v>
      </c>
      <c r="B46" s="63"/>
      <c r="C46" s="63"/>
      <c r="D46" s="63"/>
      <c r="E46" s="63"/>
      <c r="F46" s="63"/>
      <c r="G46" s="63"/>
      <c r="H46" s="62"/>
    </row>
    <row r="47" spans="1:8" x14ac:dyDescent="0.4">
      <c r="A47" s="64" t="str">
        <f>初期設定!$A39</f>
        <v>-</v>
      </c>
      <c r="B47" s="63"/>
      <c r="C47" s="63"/>
      <c r="D47" s="63"/>
      <c r="E47" s="63"/>
      <c r="F47" s="63"/>
      <c r="G47" s="63"/>
      <c r="H47" s="62"/>
    </row>
    <row r="48" spans="1:8" x14ac:dyDescent="0.4">
      <c r="A48" s="64" t="str">
        <f>初期設定!$A40</f>
        <v>-</v>
      </c>
      <c r="B48" s="63"/>
      <c r="C48" s="63"/>
      <c r="D48" s="63"/>
      <c r="E48" s="63"/>
      <c r="F48" s="63"/>
      <c r="G48" s="63"/>
      <c r="H48" s="62"/>
    </row>
    <row r="49" spans="1:8" x14ac:dyDescent="0.4">
      <c r="A49" s="64" t="str">
        <f>初期設定!$A41</f>
        <v>-</v>
      </c>
      <c r="B49" s="63"/>
      <c r="C49" s="63"/>
      <c r="D49" s="63"/>
      <c r="E49" s="63"/>
      <c r="F49" s="63"/>
      <c r="G49" s="63"/>
      <c r="H49" s="62"/>
    </row>
    <row r="50" spans="1:8" x14ac:dyDescent="0.4">
      <c r="A50" s="64" t="str">
        <f>初期設定!$A42</f>
        <v>-</v>
      </c>
      <c r="B50" s="63"/>
      <c r="C50" s="63"/>
      <c r="D50" s="63"/>
      <c r="E50" s="63"/>
      <c r="F50" s="63"/>
      <c r="G50" s="63"/>
      <c r="H50" s="62"/>
    </row>
    <row r="51" spans="1:8" x14ac:dyDescent="0.4">
      <c r="A51" s="64" t="s">
        <v>78</v>
      </c>
      <c r="B51" s="63"/>
      <c r="C51" s="63"/>
      <c r="D51" s="63"/>
      <c r="E51" s="63"/>
      <c r="F51" s="63"/>
      <c r="G51" s="63"/>
      <c r="H51" s="62"/>
    </row>
    <row r="52" spans="1:8" x14ac:dyDescent="0.4">
      <c r="A52" s="64" t="s">
        <v>78</v>
      </c>
      <c r="B52" s="63"/>
      <c r="C52" s="63"/>
      <c r="D52" s="63"/>
      <c r="E52" s="63"/>
      <c r="F52" s="63"/>
      <c r="G52" s="63"/>
      <c r="H52" s="62"/>
    </row>
    <row r="53" spans="1:8" x14ac:dyDescent="0.4">
      <c r="A53" s="64" t="s">
        <v>78</v>
      </c>
      <c r="B53" s="63"/>
      <c r="C53" s="63"/>
      <c r="D53" s="63"/>
      <c r="E53" s="63"/>
      <c r="F53" s="63"/>
      <c r="G53" s="63"/>
      <c r="H53" s="62"/>
    </row>
    <row r="54" spans="1:8" x14ac:dyDescent="0.4">
      <c r="A54" s="64" t="s">
        <v>78</v>
      </c>
      <c r="B54" s="63"/>
      <c r="C54" s="63"/>
      <c r="D54" s="63"/>
      <c r="E54" s="63"/>
      <c r="F54" s="63"/>
      <c r="G54" s="63"/>
      <c r="H54" s="62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5BE3-4D43-475E-9D1A-36C323848914}">
  <sheetPr>
    <tabColor theme="0" tint="-0.14999847407452621"/>
  </sheetPr>
  <dimension ref="A1:E4100"/>
  <sheetViews>
    <sheetView workbookViewId="0">
      <selection activeCell="E1" sqref="E1"/>
    </sheetView>
  </sheetViews>
  <sheetFormatPr defaultColWidth="8.875" defaultRowHeight="18.75" x14ac:dyDescent="0.4"/>
  <cols>
    <col min="1" max="1" width="13" style="5" customWidth="1"/>
    <col min="2" max="2" width="60.5" style="3" bestFit="1" customWidth="1"/>
    <col min="3" max="3" width="11.125" style="176" bestFit="1" customWidth="1"/>
    <col min="4" max="4" width="12.375" style="177" bestFit="1" customWidth="1"/>
  </cols>
  <sheetData>
    <row r="1" spans="1:5" x14ac:dyDescent="0.4">
      <c r="A1" s="93" t="s">
        <v>1</v>
      </c>
      <c r="B1" s="124" t="s">
        <v>114</v>
      </c>
      <c r="C1" s="170" t="s">
        <v>3988</v>
      </c>
    </row>
    <row r="2" spans="1:5" x14ac:dyDescent="0.4">
      <c r="A2" s="5">
        <v>1301</v>
      </c>
      <c r="B2" s="3" t="s">
        <v>115</v>
      </c>
      <c r="C2" s="171" t="s">
        <v>42</v>
      </c>
      <c r="E2" t="s">
        <v>4230</v>
      </c>
    </row>
    <row r="3" spans="1:5" x14ac:dyDescent="0.4">
      <c r="A3" s="5">
        <v>1332</v>
      </c>
      <c r="B3" s="3" t="s">
        <v>116</v>
      </c>
      <c r="C3" s="171" t="s">
        <v>42</v>
      </c>
    </row>
    <row r="4" spans="1:5" x14ac:dyDescent="0.4">
      <c r="A4" s="5">
        <v>1333</v>
      </c>
      <c r="B4" s="3" t="s">
        <v>117</v>
      </c>
      <c r="C4" s="171" t="s">
        <v>42</v>
      </c>
    </row>
    <row r="5" spans="1:5" x14ac:dyDescent="0.4">
      <c r="A5" s="5">
        <v>1352</v>
      </c>
      <c r="B5" s="3" t="s">
        <v>118</v>
      </c>
      <c r="C5" s="171" t="s">
        <v>42</v>
      </c>
    </row>
    <row r="6" spans="1:5" x14ac:dyDescent="0.4">
      <c r="A6" s="5">
        <v>1375</v>
      </c>
      <c r="B6" s="3" t="s">
        <v>4000</v>
      </c>
      <c r="C6" s="176" t="s">
        <v>4027</v>
      </c>
    </row>
    <row r="7" spans="1:5" x14ac:dyDescent="0.4">
      <c r="A7" s="5">
        <v>1376</v>
      </c>
      <c r="B7" s="3" t="s">
        <v>119</v>
      </c>
      <c r="C7" s="171" t="s">
        <v>44</v>
      </c>
    </row>
    <row r="8" spans="1:5" x14ac:dyDescent="0.4">
      <c r="A8" s="5">
        <v>1377</v>
      </c>
      <c r="B8" s="3" t="s">
        <v>120</v>
      </c>
      <c r="C8" s="171" t="s">
        <v>44</v>
      </c>
    </row>
    <row r="9" spans="1:5" x14ac:dyDescent="0.4">
      <c r="A9" s="5">
        <v>1379</v>
      </c>
      <c r="B9" s="3" t="s">
        <v>121</v>
      </c>
      <c r="C9" s="171" t="s">
        <v>42</v>
      </c>
    </row>
    <row r="10" spans="1:5" x14ac:dyDescent="0.4">
      <c r="A10" s="5">
        <v>1380</v>
      </c>
      <c r="B10" s="3" t="s">
        <v>122</v>
      </c>
      <c r="C10" s="171" t="s">
        <v>42</v>
      </c>
    </row>
    <row r="11" spans="1:5" x14ac:dyDescent="0.4">
      <c r="A11" s="5">
        <v>1381</v>
      </c>
      <c r="B11" s="3" t="s">
        <v>123</v>
      </c>
      <c r="C11" s="171" t="s">
        <v>45</v>
      </c>
    </row>
    <row r="12" spans="1:5" x14ac:dyDescent="0.4">
      <c r="A12" s="5">
        <v>1382</v>
      </c>
      <c r="B12" s="3" t="s">
        <v>124</v>
      </c>
      <c r="C12" s="171" t="s">
        <v>45</v>
      </c>
    </row>
    <row r="13" spans="1:5" x14ac:dyDescent="0.4">
      <c r="A13" s="5">
        <v>1383</v>
      </c>
      <c r="B13" s="3" t="s">
        <v>125</v>
      </c>
      <c r="C13" s="171" t="s">
        <v>49</v>
      </c>
    </row>
    <row r="14" spans="1:5" x14ac:dyDescent="0.4">
      <c r="A14" s="5">
        <v>1384</v>
      </c>
      <c r="B14" s="3" t="s">
        <v>126</v>
      </c>
      <c r="C14" s="171" t="s">
        <v>42</v>
      </c>
    </row>
    <row r="15" spans="1:5" x14ac:dyDescent="0.4">
      <c r="A15" s="5">
        <v>1400</v>
      </c>
      <c r="B15" s="3" t="s">
        <v>127</v>
      </c>
      <c r="C15" s="171" t="s">
        <v>51</v>
      </c>
    </row>
    <row r="16" spans="1:5" x14ac:dyDescent="0.4">
      <c r="A16" s="5">
        <v>1401</v>
      </c>
      <c r="B16" s="3" t="s">
        <v>128</v>
      </c>
      <c r="C16" s="171" t="s">
        <v>44</v>
      </c>
    </row>
    <row r="17" spans="1:3" x14ac:dyDescent="0.4">
      <c r="A17" s="5">
        <v>1407</v>
      </c>
      <c r="B17" s="3" t="s">
        <v>129</v>
      </c>
      <c r="C17" s="171" t="s">
        <v>47</v>
      </c>
    </row>
    <row r="18" spans="1:3" x14ac:dyDescent="0.4">
      <c r="A18" s="5">
        <v>1413</v>
      </c>
      <c r="B18" s="3" t="s">
        <v>130</v>
      </c>
      <c r="C18" s="171" t="s">
        <v>51</v>
      </c>
    </row>
    <row r="19" spans="1:3" x14ac:dyDescent="0.4">
      <c r="A19" s="5">
        <v>1414</v>
      </c>
      <c r="B19" s="3" t="s">
        <v>131</v>
      </c>
      <c r="C19" s="171" t="s">
        <v>45</v>
      </c>
    </row>
    <row r="20" spans="1:3" x14ac:dyDescent="0.4">
      <c r="A20" s="5">
        <v>1417</v>
      </c>
      <c r="B20" s="3" t="s">
        <v>132</v>
      </c>
      <c r="C20" s="171" t="s">
        <v>42</v>
      </c>
    </row>
    <row r="21" spans="1:3" x14ac:dyDescent="0.4">
      <c r="A21" s="5">
        <v>1418</v>
      </c>
      <c r="B21" s="3" t="s">
        <v>133</v>
      </c>
      <c r="C21" s="171" t="s">
        <v>3977</v>
      </c>
    </row>
    <row r="22" spans="1:3" x14ac:dyDescent="0.4">
      <c r="A22" s="5">
        <v>1419</v>
      </c>
      <c r="B22" s="3" t="s">
        <v>134</v>
      </c>
      <c r="C22" s="171" t="s">
        <v>44</v>
      </c>
    </row>
    <row r="23" spans="1:3" x14ac:dyDescent="0.4">
      <c r="A23" s="5">
        <v>1420</v>
      </c>
      <c r="B23" s="3" t="s">
        <v>135</v>
      </c>
      <c r="C23" s="171" t="s">
        <v>42</v>
      </c>
    </row>
    <row r="24" spans="1:3" x14ac:dyDescent="0.4">
      <c r="A24" s="5">
        <v>1429</v>
      </c>
      <c r="B24" s="3" t="s">
        <v>136</v>
      </c>
      <c r="C24" s="171" t="s">
        <v>51</v>
      </c>
    </row>
    <row r="25" spans="1:3" x14ac:dyDescent="0.4">
      <c r="A25" s="5">
        <v>1430</v>
      </c>
      <c r="B25" s="3" t="s">
        <v>137</v>
      </c>
      <c r="C25" s="171" t="s">
        <v>44</v>
      </c>
    </row>
    <row r="26" spans="1:3" x14ac:dyDescent="0.4">
      <c r="A26" s="5">
        <v>1431</v>
      </c>
      <c r="B26" s="3" t="s">
        <v>138</v>
      </c>
      <c r="C26" s="171" t="s">
        <v>45</v>
      </c>
    </row>
    <row r="27" spans="1:3" x14ac:dyDescent="0.4">
      <c r="A27" s="5">
        <v>1433</v>
      </c>
      <c r="B27" s="3" t="s">
        <v>139</v>
      </c>
      <c r="C27" s="171" t="s">
        <v>3978</v>
      </c>
    </row>
    <row r="28" spans="1:3" x14ac:dyDescent="0.4">
      <c r="A28" s="5">
        <v>1434</v>
      </c>
      <c r="B28" s="3" t="s">
        <v>140</v>
      </c>
      <c r="C28" s="171" t="s">
        <v>47</v>
      </c>
    </row>
    <row r="29" spans="1:3" x14ac:dyDescent="0.4">
      <c r="A29" s="5">
        <v>1435</v>
      </c>
      <c r="B29" s="3" t="s">
        <v>141</v>
      </c>
      <c r="C29" s="171" t="s">
        <v>51</v>
      </c>
    </row>
    <row r="30" spans="1:3" x14ac:dyDescent="0.4">
      <c r="A30" s="5">
        <v>1436</v>
      </c>
      <c r="B30" s="3" t="s">
        <v>142</v>
      </c>
      <c r="C30" s="171" t="s">
        <v>43</v>
      </c>
    </row>
    <row r="31" spans="1:3" x14ac:dyDescent="0.4">
      <c r="A31" s="5">
        <v>1438</v>
      </c>
      <c r="B31" s="3" t="s">
        <v>143</v>
      </c>
      <c r="C31" s="171" t="s">
        <v>48</v>
      </c>
    </row>
    <row r="32" spans="1:3" x14ac:dyDescent="0.4">
      <c r="A32" s="5">
        <v>1439</v>
      </c>
      <c r="B32" s="3" t="s">
        <v>144</v>
      </c>
      <c r="C32" s="171" t="s">
        <v>51</v>
      </c>
    </row>
    <row r="33" spans="1:3" x14ac:dyDescent="0.4">
      <c r="A33" s="5">
        <v>1443</v>
      </c>
      <c r="B33" s="3" t="s">
        <v>145</v>
      </c>
      <c r="C33" s="171" t="s">
        <v>42</v>
      </c>
    </row>
    <row r="34" spans="1:3" x14ac:dyDescent="0.4">
      <c r="A34" s="5">
        <v>1444</v>
      </c>
      <c r="B34" s="3" t="s">
        <v>146</v>
      </c>
      <c r="C34" s="171" t="s">
        <v>46</v>
      </c>
    </row>
    <row r="35" spans="1:3" x14ac:dyDescent="0.4">
      <c r="A35" s="5">
        <v>1446</v>
      </c>
      <c r="B35" s="3" t="s">
        <v>147</v>
      </c>
      <c r="C35" s="171" t="s">
        <v>48</v>
      </c>
    </row>
    <row r="36" spans="1:3" x14ac:dyDescent="0.4">
      <c r="A36" s="5">
        <v>1447</v>
      </c>
      <c r="B36" s="3" t="s">
        <v>148</v>
      </c>
      <c r="C36" s="171" t="s">
        <v>42</v>
      </c>
    </row>
    <row r="37" spans="1:3" x14ac:dyDescent="0.4">
      <c r="A37" s="5">
        <v>1448</v>
      </c>
      <c r="B37" s="3" t="s">
        <v>149</v>
      </c>
      <c r="C37" s="171" t="s">
        <v>42</v>
      </c>
    </row>
    <row r="38" spans="1:3" x14ac:dyDescent="0.4">
      <c r="A38" s="5">
        <v>1449</v>
      </c>
      <c r="B38" s="3" t="s">
        <v>150</v>
      </c>
      <c r="C38" s="171" t="s">
        <v>51</v>
      </c>
    </row>
    <row r="39" spans="1:3" x14ac:dyDescent="0.4">
      <c r="A39" s="5">
        <v>1450</v>
      </c>
      <c r="B39" s="3" t="s">
        <v>151</v>
      </c>
      <c r="C39" s="171" t="s">
        <v>42</v>
      </c>
    </row>
    <row r="40" spans="1:3" x14ac:dyDescent="0.4">
      <c r="A40" s="5">
        <v>1451</v>
      </c>
      <c r="B40" s="3" t="s">
        <v>152</v>
      </c>
      <c r="C40" s="171" t="s">
        <v>42</v>
      </c>
    </row>
    <row r="41" spans="1:3" x14ac:dyDescent="0.4">
      <c r="A41" s="5">
        <v>1491</v>
      </c>
      <c r="B41" s="3" t="s">
        <v>153</v>
      </c>
      <c r="C41" s="171" t="s">
        <v>42</v>
      </c>
    </row>
    <row r="42" spans="1:3" x14ac:dyDescent="0.4">
      <c r="A42" s="5">
        <v>1514</v>
      </c>
      <c r="B42" s="3" t="s">
        <v>154</v>
      </c>
      <c r="C42" s="171" t="s">
        <v>42</v>
      </c>
    </row>
    <row r="43" spans="1:3" x14ac:dyDescent="0.4">
      <c r="A43" s="5">
        <v>1515</v>
      </c>
      <c r="B43" s="3" t="s">
        <v>155</v>
      </c>
      <c r="C43" s="171" t="s">
        <v>42</v>
      </c>
    </row>
    <row r="44" spans="1:3" x14ac:dyDescent="0.4">
      <c r="A44" s="5">
        <v>1518</v>
      </c>
      <c r="B44" s="3" t="s">
        <v>156</v>
      </c>
      <c r="C44" s="171" t="s">
        <v>42</v>
      </c>
    </row>
    <row r="45" spans="1:3" x14ac:dyDescent="0.4">
      <c r="A45" s="5">
        <v>1605</v>
      </c>
      <c r="B45" s="3" t="s">
        <v>157</v>
      </c>
      <c r="C45" s="171" t="s">
        <v>51</v>
      </c>
    </row>
    <row r="46" spans="1:3" x14ac:dyDescent="0.4">
      <c r="A46" s="5">
        <v>1662</v>
      </c>
      <c r="B46" s="3" t="s">
        <v>158</v>
      </c>
      <c r="C46" s="171" t="s">
        <v>42</v>
      </c>
    </row>
    <row r="47" spans="1:3" x14ac:dyDescent="0.4">
      <c r="A47" s="5">
        <v>1663</v>
      </c>
      <c r="B47" s="3" t="s">
        <v>159</v>
      </c>
      <c r="C47" s="171" t="s">
        <v>51</v>
      </c>
    </row>
    <row r="48" spans="1:3" x14ac:dyDescent="0.4">
      <c r="A48" s="5">
        <v>1711</v>
      </c>
      <c r="B48" s="3" t="s">
        <v>160</v>
      </c>
      <c r="C48" s="171" t="s">
        <v>42</v>
      </c>
    </row>
    <row r="49" spans="1:3" x14ac:dyDescent="0.4">
      <c r="A49" s="5">
        <v>1712</v>
      </c>
      <c r="B49" s="3" t="s">
        <v>161</v>
      </c>
      <c r="C49" s="171" t="s">
        <v>3977</v>
      </c>
    </row>
    <row r="50" spans="1:3" x14ac:dyDescent="0.4">
      <c r="A50" s="5">
        <v>1716</v>
      </c>
      <c r="B50" s="3" t="s">
        <v>162</v>
      </c>
      <c r="C50" s="171" t="s">
        <v>45</v>
      </c>
    </row>
    <row r="51" spans="1:3" x14ac:dyDescent="0.4">
      <c r="A51" s="5">
        <v>1717</v>
      </c>
      <c r="B51" s="3" t="s">
        <v>163</v>
      </c>
      <c r="C51" s="171" t="s">
        <v>42</v>
      </c>
    </row>
    <row r="52" spans="1:3" x14ac:dyDescent="0.4">
      <c r="A52" s="5">
        <v>1718</v>
      </c>
      <c r="B52" s="3" t="s">
        <v>164</v>
      </c>
      <c r="C52" s="171" t="s">
        <v>51</v>
      </c>
    </row>
    <row r="53" spans="1:3" x14ac:dyDescent="0.4">
      <c r="A53" s="5">
        <v>1719</v>
      </c>
      <c r="B53" s="3" t="s">
        <v>165</v>
      </c>
      <c r="C53" s="171" t="s">
        <v>42</v>
      </c>
    </row>
    <row r="54" spans="1:3" x14ac:dyDescent="0.4">
      <c r="A54" s="5">
        <v>1720</v>
      </c>
      <c r="B54" s="3" t="s">
        <v>166</v>
      </c>
      <c r="C54" s="171" t="s">
        <v>42</v>
      </c>
    </row>
    <row r="55" spans="1:3" x14ac:dyDescent="0.4">
      <c r="A55" s="5">
        <v>1721</v>
      </c>
      <c r="B55" s="3" t="s">
        <v>167</v>
      </c>
      <c r="C55" s="171" t="s">
        <v>42</v>
      </c>
    </row>
    <row r="56" spans="1:3" x14ac:dyDescent="0.4">
      <c r="A56" s="5">
        <v>1723</v>
      </c>
      <c r="B56" s="3" t="s">
        <v>168</v>
      </c>
      <c r="C56" s="171" t="s">
        <v>42</v>
      </c>
    </row>
    <row r="57" spans="1:3" x14ac:dyDescent="0.4">
      <c r="A57" s="5">
        <v>1724</v>
      </c>
      <c r="B57" s="3" t="s">
        <v>169</v>
      </c>
      <c r="C57" s="171" t="s">
        <v>51</v>
      </c>
    </row>
    <row r="58" spans="1:3" x14ac:dyDescent="0.4">
      <c r="A58" s="5">
        <v>1726</v>
      </c>
      <c r="B58" s="3" t="s">
        <v>170</v>
      </c>
      <c r="C58" s="171" t="s">
        <v>42</v>
      </c>
    </row>
    <row r="59" spans="1:3" x14ac:dyDescent="0.4">
      <c r="A59" s="5">
        <v>1728</v>
      </c>
      <c r="B59" s="3" t="s">
        <v>171</v>
      </c>
      <c r="C59" s="171" t="s">
        <v>42</v>
      </c>
    </row>
    <row r="60" spans="1:3" x14ac:dyDescent="0.4">
      <c r="A60" s="5">
        <v>1730</v>
      </c>
      <c r="B60" s="3" t="s">
        <v>172</v>
      </c>
      <c r="C60" s="171" t="s">
        <v>42</v>
      </c>
    </row>
    <row r="61" spans="1:3" x14ac:dyDescent="0.4">
      <c r="A61" s="5">
        <v>1734</v>
      </c>
      <c r="B61" s="3" t="s">
        <v>173</v>
      </c>
      <c r="C61" s="171" t="s">
        <v>42</v>
      </c>
    </row>
    <row r="62" spans="1:3" x14ac:dyDescent="0.4">
      <c r="A62" s="5">
        <v>1736</v>
      </c>
      <c r="B62" s="3" t="s">
        <v>174</v>
      </c>
      <c r="C62" s="171" t="s">
        <v>42</v>
      </c>
    </row>
    <row r="63" spans="1:3" x14ac:dyDescent="0.4">
      <c r="A63" s="5">
        <v>1737</v>
      </c>
      <c r="B63" s="3" t="s">
        <v>175</v>
      </c>
      <c r="C63" s="171" t="s">
        <v>42</v>
      </c>
    </row>
    <row r="64" spans="1:3" x14ac:dyDescent="0.4">
      <c r="A64" s="5">
        <v>1738</v>
      </c>
      <c r="B64" s="3" t="s">
        <v>176</v>
      </c>
      <c r="C64" s="171" t="s">
        <v>42</v>
      </c>
    </row>
    <row r="65" spans="1:3" x14ac:dyDescent="0.4">
      <c r="A65" s="5">
        <v>1739</v>
      </c>
      <c r="B65" s="3" t="s">
        <v>177</v>
      </c>
      <c r="C65" s="171" t="s">
        <v>45</v>
      </c>
    </row>
    <row r="66" spans="1:3" x14ac:dyDescent="0.4">
      <c r="A66" s="5">
        <v>1743</v>
      </c>
      <c r="B66" s="3" t="s">
        <v>178</v>
      </c>
      <c r="C66" s="171" t="s">
        <v>48</v>
      </c>
    </row>
    <row r="67" spans="1:3" x14ac:dyDescent="0.4">
      <c r="A67" s="5">
        <v>1757</v>
      </c>
      <c r="B67" s="3" t="s">
        <v>179</v>
      </c>
      <c r="C67" s="171" t="s">
        <v>42</v>
      </c>
    </row>
    <row r="68" spans="1:3" x14ac:dyDescent="0.4">
      <c r="A68" s="5">
        <v>1758</v>
      </c>
      <c r="B68" s="3" t="s">
        <v>180</v>
      </c>
      <c r="C68" s="171" t="s">
        <v>3978</v>
      </c>
    </row>
    <row r="69" spans="1:3" x14ac:dyDescent="0.4">
      <c r="A69" s="5">
        <v>1762</v>
      </c>
      <c r="B69" s="3" t="s">
        <v>181</v>
      </c>
      <c r="C69" s="171" t="s">
        <v>42</v>
      </c>
    </row>
    <row r="70" spans="1:3" x14ac:dyDescent="0.4">
      <c r="A70" s="5">
        <v>1764</v>
      </c>
      <c r="B70" s="3" t="s">
        <v>182</v>
      </c>
      <c r="C70" s="171" t="s">
        <v>45</v>
      </c>
    </row>
    <row r="71" spans="1:3" x14ac:dyDescent="0.4">
      <c r="A71" s="5">
        <v>1766</v>
      </c>
      <c r="B71" s="3" t="s">
        <v>183</v>
      </c>
      <c r="C71" s="171" t="s">
        <v>43</v>
      </c>
    </row>
    <row r="72" spans="1:3" x14ac:dyDescent="0.4">
      <c r="A72" s="5">
        <v>1768</v>
      </c>
      <c r="B72" s="3" t="s">
        <v>184</v>
      </c>
      <c r="C72" s="171" t="s">
        <v>42</v>
      </c>
    </row>
    <row r="73" spans="1:3" x14ac:dyDescent="0.4">
      <c r="A73" s="5">
        <v>1770</v>
      </c>
      <c r="B73" s="3" t="s">
        <v>185</v>
      </c>
      <c r="C73" s="171" t="s">
        <v>42</v>
      </c>
    </row>
    <row r="74" spans="1:3" x14ac:dyDescent="0.4">
      <c r="A74" s="5">
        <v>1771</v>
      </c>
      <c r="B74" s="3" t="s">
        <v>186</v>
      </c>
      <c r="C74" s="171" t="s">
        <v>48</v>
      </c>
    </row>
    <row r="75" spans="1:3" x14ac:dyDescent="0.4">
      <c r="A75" s="5">
        <v>1773</v>
      </c>
      <c r="B75" s="3" t="s">
        <v>187</v>
      </c>
      <c r="C75" s="171" t="s">
        <v>45</v>
      </c>
    </row>
    <row r="76" spans="1:3" x14ac:dyDescent="0.4">
      <c r="A76" s="217">
        <v>1775</v>
      </c>
      <c r="B76" s="3" t="s">
        <v>188</v>
      </c>
      <c r="C76" s="171" t="s">
        <v>42</v>
      </c>
    </row>
    <row r="77" spans="1:3" x14ac:dyDescent="0.4">
      <c r="A77" s="5">
        <v>1776</v>
      </c>
      <c r="B77" s="3" t="s">
        <v>189</v>
      </c>
      <c r="C77" s="171" t="s">
        <v>42</v>
      </c>
    </row>
    <row r="78" spans="1:3" x14ac:dyDescent="0.4">
      <c r="A78" s="5">
        <v>1777</v>
      </c>
      <c r="B78" s="3" t="s">
        <v>190</v>
      </c>
      <c r="C78" s="171" t="s">
        <v>42</v>
      </c>
    </row>
    <row r="79" spans="1:3" x14ac:dyDescent="0.4">
      <c r="A79" s="5">
        <v>1780</v>
      </c>
      <c r="B79" s="3" t="s">
        <v>191</v>
      </c>
      <c r="C79" s="171" t="s">
        <v>42</v>
      </c>
    </row>
    <row r="80" spans="1:3" x14ac:dyDescent="0.4">
      <c r="A80" s="5">
        <v>1782</v>
      </c>
      <c r="B80" s="3" t="s">
        <v>192</v>
      </c>
      <c r="C80" s="171" t="s">
        <v>42</v>
      </c>
    </row>
    <row r="81" spans="1:3" x14ac:dyDescent="0.4">
      <c r="A81" s="5">
        <v>1783</v>
      </c>
      <c r="B81" s="3" t="s">
        <v>193</v>
      </c>
      <c r="C81" s="171" t="s">
        <v>48</v>
      </c>
    </row>
    <row r="82" spans="1:3" x14ac:dyDescent="0.4">
      <c r="A82" s="5">
        <v>1787</v>
      </c>
      <c r="B82" s="3" t="s">
        <v>194</v>
      </c>
      <c r="C82" s="171" t="s">
        <v>42</v>
      </c>
    </row>
    <row r="83" spans="1:3" x14ac:dyDescent="0.4">
      <c r="A83" s="5">
        <v>1788</v>
      </c>
      <c r="B83" s="3" t="s">
        <v>195</v>
      </c>
      <c r="C83" s="171" t="s">
        <v>45</v>
      </c>
    </row>
    <row r="84" spans="1:3" x14ac:dyDescent="0.4">
      <c r="A84" s="5">
        <v>1789</v>
      </c>
      <c r="B84" s="3" t="s">
        <v>196</v>
      </c>
      <c r="C84" s="171" t="s">
        <v>48</v>
      </c>
    </row>
    <row r="85" spans="1:3" x14ac:dyDescent="0.4">
      <c r="A85" s="5">
        <v>1793</v>
      </c>
      <c r="B85" s="3" t="s">
        <v>197</v>
      </c>
      <c r="C85" s="171" t="s">
        <v>42</v>
      </c>
    </row>
    <row r="86" spans="1:3" x14ac:dyDescent="0.4">
      <c r="A86" s="5">
        <v>1795</v>
      </c>
      <c r="B86" s="3" t="s">
        <v>198</v>
      </c>
      <c r="C86" s="171" t="s">
        <v>48</v>
      </c>
    </row>
    <row r="87" spans="1:3" x14ac:dyDescent="0.4">
      <c r="A87" s="5">
        <v>1798</v>
      </c>
      <c r="B87" s="3" t="s">
        <v>199</v>
      </c>
      <c r="C87" s="171" t="s">
        <v>42</v>
      </c>
    </row>
    <row r="88" spans="1:3" x14ac:dyDescent="0.4">
      <c r="A88" s="5">
        <v>1799</v>
      </c>
      <c r="B88" s="3" t="s">
        <v>200</v>
      </c>
      <c r="C88" s="171" t="s">
        <v>42</v>
      </c>
    </row>
    <row r="89" spans="1:3" x14ac:dyDescent="0.4">
      <c r="A89" s="5">
        <v>1801</v>
      </c>
      <c r="B89" s="3" t="s">
        <v>201</v>
      </c>
      <c r="C89" s="171" t="s">
        <v>42</v>
      </c>
    </row>
    <row r="90" spans="1:3" x14ac:dyDescent="0.4">
      <c r="A90" s="5">
        <v>1802</v>
      </c>
      <c r="B90" s="3" t="s">
        <v>202</v>
      </c>
      <c r="C90" s="171" t="s">
        <v>42</v>
      </c>
    </row>
    <row r="91" spans="1:3" x14ac:dyDescent="0.4">
      <c r="A91" s="5">
        <v>1803</v>
      </c>
      <c r="B91" s="3" t="s">
        <v>203</v>
      </c>
      <c r="C91" s="171" t="s">
        <v>42</v>
      </c>
    </row>
    <row r="92" spans="1:3" x14ac:dyDescent="0.4">
      <c r="A92" s="5">
        <v>1805</v>
      </c>
      <c r="B92" s="3" t="s">
        <v>204</v>
      </c>
      <c r="C92" s="171" t="s">
        <v>42</v>
      </c>
    </row>
    <row r="93" spans="1:3" x14ac:dyDescent="0.4">
      <c r="A93" s="5">
        <v>1807</v>
      </c>
      <c r="B93" s="3" t="s">
        <v>205</v>
      </c>
      <c r="C93" s="171" t="s">
        <v>42</v>
      </c>
    </row>
    <row r="94" spans="1:3" x14ac:dyDescent="0.4">
      <c r="A94" s="5">
        <v>1808</v>
      </c>
      <c r="B94" s="3" t="s">
        <v>206</v>
      </c>
      <c r="C94" s="171" t="s">
        <v>42</v>
      </c>
    </row>
    <row r="95" spans="1:3" x14ac:dyDescent="0.4">
      <c r="A95" s="5">
        <v>1810</v>
      </c>
      <c r="B95" s="3" t="s">
        <v>207</v>
      </c>
      <c r="C95" s="171" t="s">
        <v>42</v>
      </c>
    </row>
    <row r="96" spans="1:3" x14ac:dyDescent="0.4">
      <c r="A96" s="5">
        <v>1811</v>
      </c>
      <c r="B96" s="3" t="s">
        <v>208</v>
      </c>
      <c r="C96" s="171" t="s">
        <v>42</v>
      </c>
    </row>
    <row r="97" spans="1:3" x14ac:dyDescent="0.4">
      <c r="A97" s="5">
        <v>1812</v>
      </c>
      <c r="B97" s="3" t="s">
        <v>209</v>
      </c>
      <c r="C97" s="171" t="s">
        <v>42</v>
      </c>
    </row>
    <row r="98" spans="1:3" x14ac:dyDescent="0.4">
      <c r="A98" s="5">
        <v>1813</v>
      </c>
      <c r="B98" s="3" t="s">
        <v>210</v>
      </c>
      <c r="C98" s="171" t="s">
        <v>42</v>
      </c>
    </row>
    <row r="99" spans="1:3" x14ac:dyDescent="0.4">
      <c r="A99" s="5">
        <v>1814</v>
      </c>
      <c r="B99" s="3" t="s">
        <v>211</v>
      </c>
      <c r="C99" s="171" t="s">
        <v>42</v>
      </c>
    </row>
    <row r="100" spans="1:3" x14ac:dyDescent="0.4">
      <c r="A100" s="5">
        <v>1815</v>
      </c>
      <c r="B100" s="3" t="s">
        <v>212</v>
      </c>
      <c r="C100" s="171" t="s">
        <v>42</v>
      </c>
    </row>
    <row r="101" spans="1:3" x14ac:dyDescent="0.4">
      <c r="A101" s="5">
        <v>1820</v>
      </c>
      <c r="B101" s="3" t="s">
        <v>213</v>
      </c>
      <c r="C101" s="171" t="s">
        <v>42</v>
      </c>
    </row>
    <row r="102" spans="1:3" x14ac:dyDescent="0.4">
      <c r="A102" s="5">
        <v>1821</v>
      </c>
      <c r="B102" s="3" t="s">
        <v>214</v>
      </c>
      <c r="C102" s="171" t="s">
        <v>42</v>
      </c>
    </row>
    <row r="103" spans="1:3" x14ac:dyDescent="0.4">
      <c r="A103" s="5">
        <v>1822</v>
      </c>
      <c r="B103" s="3" t="s">
        <v>215</v>
      </c>
      <c r="C103" s="171" t="s">
        <v>42</v>
      </c>
    </row>
    <row r="104" spans="1:3" x14ac:dyDescent="0.4">
      <c r="A104" s="5">
        <v>1824</v>
      </c>
      <c r="B104" s="3" t="s">
        <v>216</v>
      </c>
      <c r="C104" s="171" t="s">
        <v>42</v>
      </c>
    </row>
    <row r="105" spans="1:3" x14ac:dyDescent="0.4">
      <c r="A105" s="5">
        <v>1826</v>
      </c>
      <c r="B105" s="3" t="s">
        <v>217</v>
      </c>
      <c r="C105" s="171" t="s">
        <v>42</v>
      </c>
    </row>
    <row r="106" spans="1:3" x14ac:dyDescent="0.4">
      <c r="A106" s="5">
        <v>1827</v>
      </c>
      <c r="B106" s="3" t="s">
        <v>218</v>
      </c>
      <c r="C106" s="171" t="s">
        <v>42</v>
      </c>
    </row>
    <row r="107" spans="1:3" x14ac:dyDescent="0.4">
      <c r="A107" s="5">
        <v>1828</v>
      </c>
      <c r="B107" s="3" t="s">
        <v>219</v>
      </c>
      <c r="C107" s="171" t="s">
        <v>42</v>
      </c>
    </row>
    <row r="108" spans="1:3" x14ac:dyDescent="0.4">
      <c r="A108" s="5">
        <v>1832</v>
      </c>
      <c r="B108" s="3" t="s">
        <v>220</v>
      </c>
      <c r="C108" s="171" t="s">
        <v>42</v>
      </c>
    </row>
    <row r="109" spans="1:3" x14ac:dyDescent="0.4">
      <c r="A109" s="5">
        <v>1833</v>
      </c>
      <c r="B109" s="3" t="s">
        <v>221</v>
      </c>
      <c r="C109" s="171" t="s">
        <v>42</v>
      </c>
    </row>
    <row r="110" spans="1:3" x14ac:dyDescent="0.4">
      <c r="A110" s="5">
        <v>1835</v>
      </c>
      <c r="B110" s="3" t="s">
        <v>222</v>
      </c>
      <c r="C110" s="171" t="s">
        <v>42</v>
      </c>
    </row>
    <row r="111" spans="1:3" x14ac:dyDescent="0.4">
      <c r="A111" s="5">
        <v>1840</v>
      </c>
      <c r="B111" s="3" t="s">
        <v>223</v>
      </c>
      <c r="C111" s="171" t="s">
        <v>49</v>
      </c>
    </row>
    <row r="112" spans="1:3" x14ac:dyDescent="0.4">
      <c r="A112" s="5">
        <v>1841</v>
      </c>
      <c r="B112" s="3" t="s">
        <v>224</v>
      </c>
      <c r="C112" s="171" t="s">
        <v>42</v>
      </c>
    </row>
    <row r="113" spans="1:3" x14ac:dyDescent="0.4">
      <c r="A113" s="5">
        <v>1844</v>
      </c>
      <c r="B113" s="3" t="s">
        <v>225</v>
      </c>
      <c r="C113" s="171" t="s">
        <v>46</v>
      </c>
    </row>
    <row r="114" spans="1:3" x14ac:dyDescent="0.4">
      <c r="A114" s="5">
        <v>1847</v>
      </c>
      <c r="B114" s="3" t="s">
        <v>226</v>
      </c>
      <c r="C114" s="171" t="s">
        <v>42</v>
      </c>
    </row>
    <row r="115" spans="1:3" x14ac:dyDescent="0.4">
      <c r="A115" s="5">
        <v>1848</v>
      </c>
      <c r="B115" s="3" t="s">
        <v>227</v>
      </c>
      <c r="C115" s="171" t="s">
        <v>42</v>
      </c>
    </row>
    <row r="116" spans="1:3" x14ac:dyDescent="0.4">
      <c r="A116" s="5">
        <v>1850</v>
      </c>
      <c r="B116" s="3" t="s">
        <v>228</v>
      </c>
      <c r="C116" s="171" t="s">
        <v>42</v>
      </c>
    </row>
    <row r="117" spans="1:3" x14ac:dyDescent="0.4">
      <c r="A117" s="5">
        <v>1852</v>
      </c>
      <c r="B117" s="3" t="s">
        <v>229</v>
      </c>
      <c r="C117" s="171" t="s">
        <v>42</v>
      </c>
    </row>
    <row r="118" spans="1:3" x14ac:dyDescent="0.4">
      <c r="A118" s="5">
        <v>1853</v>
      </c>
      <c r="B118" s="3" t="s">
        <v>230</v>
      </c>
      <c r="C118" s="171" t="s">
        <v>42</v>
      </c>
    </row>
    <row r="119" spans="1:3" x14ac:dyDescent="0.4">
      <c r="A119" s="5">
        <v>1860</v>
      </c>
      <c r="B119" s="3" t="s">
        <v>231</v>
      </c>
      <c r="C119" s="171" t="s">
        <v>42</v>
      </c>
    </row>
    <row r="120" spans="1:3" x14ac:dyDescent="0.4">
      <c r="A120" s="5">
        <v>1861</v>
      </c>
      <c r="B120" s="3" t="s">
        <v>232</v>
      </c>
      <c r="C120" s="171" t="s">
        <v>42</v>
      </c>
    </row>
    <row r="121" spans="1:3" x14ac:dyDescent="0.4">
      <c r="A121" s="5">
        <v>1866</v>
      </c>
      <c r="B121" s="3" t="s">
        <v>233</v>
      </c>
      <c r="C121" s="171" t="s">
        <v>42</v>
      </c>
    </row>
    <row r="122" spans="1:3" x14ac:dyDescent="0.4">
      <c r="A122" s="5">
        <v>1867</v>
      </c>
      <c r="B122" s="3" t="s">
        <v>234</v>
      </c>
      <c r="C122" s="171" t="s">
        <v>42</v>
      </c>
    </row>
    <row r="123" spans="1:3" x14ac:dyDescent="0.4">
      <c r="A123" s="5">
        <v>1869</v>
      </c>
      <c r="B123" s="3" t="s">
        <v>235</v>
      </c>
      <c r="C123" s="171" t="s">
        <v>42</v>
      </c>
    </row>
    <row r="124" spans="1:3" x14ac:dyDescent="0.4">
      <c r="A124" s="5">
        <v>1870</v>
      </c>
      <c r="B124" s="3" t="s">
        <v>236</v>
      </c>
      <c r="C124" s="171" t="s">
        <v>42</v>
      </c>
    </row>
    <row r="125" spans="1:3" x14ac:dyDescent="0.4">
      <c r="A125" s="5">
        <v>1871</v>
      </c>
      <c r="B125" s="3" t="s">
        <v>237</v>
      </c>
      <c r="C125" s="171" t="s">
        <v>42</v>
      </c>
    </row>
    <row r="126" spans="1:3" x14ac:dyDescent="0.4">
      <c r="A126" s="5">
        <v>1873</v>
      </c>
      <c r="B126" s="3" t="s">
        <v>238</v>
      </c>
      <c r="C126" s="171" t="s">
        <v>49</v>
      </c>
    </row>
    <row r="127" spans="1:3" x14ac:dyDescent="0.4">
      <c r="A127" s="5">
        <v>1878</v>
      </c>
      <c r="B127" s="3" t="s">
        <v>239</v>
      </c>
      <c r="C127" s="171" t="s">
        <v>42</v>
      </c>
    </row>
    <row r="128" spans="1:3" x14ac:dyDescent="0.4">
      <c r="A128" s="5">
        <v>1879</v>
      </c>
      <c r="B128" s="3" t="s">
        <v>240</v>
      </c>
      <c r="C128" s="171" t="s">
        <v>42</v>
      </c>
    </row>
    <row r="129" spans="1:3" x14ac:dyDescent="0.4">
      <c r="A129" s="5">
        <v>1881</v>
      </c>
      <c r="B129" s="3" t="s">
        <v>241</v>
      </c>
      <c r="C129" s="171" t="s">
        <v>42</v>
      </c>
    </row>
    <row r="130" spans="1:3" x14ac:dyDescent="0.4">
      <c r="A130" s="5">
        <v>1882</v>
      </c>
      <c r="B130" s="3" t="s">
        <v>242</v>
      </c>
      <c r="C130" s="171" t="s">
        <v>42</v>
      </c>
    </row>
    <row r="131" spans="1:3" x14ac:dyDescent="0.4">
      <c r="A131" s="5">
        <v>1883</v>
      </c>
      <c r="B131" s="3" t="s">
        <v>243</v>
      </c>
      <c r="C131" s="171" t="s">
        <v>42</v>
      </c>
    </row>
    <row r="132" spans="1:3" x14ac:dyDescent="0.4">
      <c r="A132" s="5">
        <v>1884</v>
      </c>
      <c r="B132" s="3" t="s">
        <v>244</v>
      </c>
      <c r="C132" s="171" t="s">
        <v>42</v>
      </c>
    </row>
    <row r="133" spans="1:3" x14ac:dyDescent="0.4">
      <c r="A133" s="5">
        <v>1885</v>
      </c>
      <c r="B133" s="3" t="s">
        <v>245</v>
      </c>
      <c r="C133" s="171" t="s">
        <v>42</v>
      </c>
    </row>
    <row r="134" spans="1:3" x14ac:dyDescent="0.4">
      <c r="A134" s="5">
        <v>1887</v>
      </c>
      <c r="B134" s="3" t="s">
        <v>246</v>
      </c>
      <c r="C134" s="171" t="s">
        <v>44</v>
      </c>
    </row>
    <row r="135" spans="1:3" x14ac:dyDescent="0.4">
      <c r="A135" s="5">
        <v>1888</v>
      </c>
      <c r="B135" s="3" t="s">
        <v>247</v>
      </c>
      <c r="C135" s="171" t="s">
        <v>42</v>
      </c>
    </row>
    <row r="136" spans="1:3" x14ac:dyDescent="0.4">
      <c r="A136" s="5">
        <v>1890</v>
      </c>
      <c r="B136" s="3" t="s">
        <v>248</v>
      </c>
      <c r="C136" s="171" t="s">
        <v>42</v>
      </c>
    </row>
    <row r="137" spans="1:3" x14ac:dyDescent="0.4">
      <c r="A137" s="5">
        <v>1892</v>
      </c>
      <c r="B137" s="3" t="s">
        <v>249</v>
      </c>
      <c r="C137" s="171" t="s">
        <v>42</v>
      </c>
    </row>
    <row r="138" spans="1:3" x14ac:dyDescent="0.4">
      <c r="A138" s="5">
        <v>1893</v>
      </c>
      <c r="B138" s="3" t="s">
        <v>250</v>
      </c>
      <c r="C138" s="171" t="s">
        <v>42</v>
      </c>
    </row>
    <row r="139" spans="1:3" x14ac:dyDescent="0.4">
      <c r="A139" s="5">
        <v>1897</v>
      </c>
      <c r="B139" s="3" t="s">
        <v>251</v>
      </c>
      <c r="C139" s="171" t="s">
        <v>51</v>
      </c>
    </row>
    <row r="140" spans="1:3" x14ac:dyDescent="0.4">
      <c r="A140" s="5">
        <v>1898</v>
      </c>
      <c r="B140" s="3" t="s">
        <v>252</v>
      </c>
      <c r="C140" s="171" t="s">
        <v>42</v>
      </c>
    </row>
    <row r="141" spans="1:3" x14ac:dyDescent="0.4">
      <c r="A141" s="5">
        <v>1899</v>
      </c>
      <c r="B141" s="3" t="s">
        <v>253</v>
      </c>
      <c r="C141" s="171" t="s">
        <v>51</v>
      </c>
    </row>
    <row r="142" spans="1:3" x14ac:dyDescent="0.4">
      <c r="A142" s="5">
        <v>1904</v>
      </c>
      <c r="B142" s="3" t="s">
        <v>254</v>
      </c>
      <c r="C142" s="171" t="s">
        <v>42</v>
      </c>
    </row>
    <row r="143" spans="1:3" x14ac:dyDescent="0.4">
      <c r="A143" s="5">
        <v>1905</v>
      </c>
      <c r="B143" s="3" t="s">
        <v>255</v>
      </c>
      <c r="C143" s="171" t="s">
        <v>42</v>
      </c>
    </row>
    <row r="144" spans="1:3" x14ac:dyDescent="0.4">
      <c r="A144" s="5">
        <v>1906</v>
      </c>
      <c r="B144" s="3" t="s">
        <v>256</v>
      </c>
      <c r="C144" s="171" t="s">
        <v>42</v>
      </c>
    </row>
    <row r="145" spans="1:3" x14ac:dyDescent="0.4">
      <c r="A145" s="5">
        <v>1909</v>
      </c>
      <c r="B145" s="3" t="s">
        <v>257</v>
      </c>
      <c r="C145" s="171" t="s">
        <v>42</v>
      </c>
    </row>
    <row r="146" spans="1:3" x14ac:dyDescent="0.4">
      <c r="A146" s="5">
        <v>1911</v>
      </c>
      <c r="B146" s="3" t="s">
        <v>258</v>
      </c>
      <c r="C146" s="171" t="s">
        <v>51</v>
      </c>
    </row>
    <row r="147" spans="1:3" x14ac:dyDescent="0.4">
      <c r="A147" s="5">
        <v>1914</v>
      </c>
      <c r="B147" s="3" t="s">
        <v>259</v>
      </c>
      <c r="C147" s="171" t="s">
        <v>42</v>
      </c>
    </row>
    <row r="148" spans="1:3" x14ac:dyDescent="0.4">
      <c r="A148" s="5">
        <v>1921</v>
      </c>
      <c r="B148" s="3" t="s">
        <v>260</v>
      </c>
      <c r="C148" s="171" t="s">
        <v>42</v>
      </c>
    </row>
    <row r="149" spans="1:3" x14ac:dyDescent="0.4">
      <c r="A149" s="5">
        <v>1925</v>
      </c>
      <c r="B149" s="3" t="s">
        <v>261</v>
      </c>
      <c r="C149" s="171" t="s">
        <v>42</v>
      </c>
    </row>
    <row r="150" spans="1:3" x14ac:dyDescent="0.4">
      <c r="A150" s="5">
        <v>1926</v>
      </c>
      <c r="B150" s="3" t="s">
        <v>262</v>
      </c>
      <c r="C150" s="171" t="s">
        <v>42</v>
      </c>
    </row>
    <row r="151" spans="1:3" x14ac:dyDescent="0.4">
      <c r="A151" s="5">
        <v>1928</v>
      </c>
      <c r="B151" s="3" t="s">
        <v>263</v>
      </c>
      <c r="C151" s="171" t="s">
        <v>3978</v>
      </c>
    </row>
    <row r="152" spans="1:3" x14ac:dyDescent="0.4">
      <c r="A152" s="5">
        <v>1929</v>
      </c>
      <c r="B152" s="3" t="s">
        <v>264</v>
      </c>
      <c r="C152" s="171" t="s">
        <v>42</v>
      </c>
    </row>
    <row r="153" spans="1:3" x14ac:dyDescent="0.4">
      <c r="A153" s="5">
        <v>1930</v>
      </c>
      <c r="B153" s="3" t="s">
        <v>265</v>
      </c>
      <c r="C153" s="171" t="s">
        <v>42</v>
      </c>
    </row>
    <row r="154" spans="1:3" x14ac:dyDescent="0.4">
      <c r="A154" s="5">
        <v>1934</v>
      </c>
      <c r="B154" s="3" t="s">
        <v>266</v>
      </c>
      <c r="C154" s="171" t="s">
        <v>42</v>
      </c>
    </row>
    <row r="155" spans="1:3" x14ac:dyDescent="0.4">
      <c r="A155" s="5">
        <v>1938</v>
      </c>
      <c r="B155" s="3" t="s">
        <v>267</v>
      </c>
      <c r="C155" s="171" t="s">
        <v>42</v>
      </c>
    </row>
    <row r="156" spans="1:3" x14ac:dyDescent="0.4">
      <c r="A156" s="5">
        <v>1939</v>
      </c>
      <c r="B156" s="3" t="s">
        <v>268</v>
      </c>
      <c r="C156" s="171" t="s">
        <v>42</v>
      </c>
    </row>
    <row r="157" spans="1:3" x14ac:dyDescent="0.4">
      <c r="A157" s="5">
        <v>1941</v>
      </c>
      <c r="B157" s="3" t="s">
        <v>269</v>
      </c>
      <c r="C157" s="171" t="s">
        <v>42</v>
      </c>
    </row>
    <row r="158" spans="1:3" x14ac:dyDescent="0.4">
      <c r="A158" s="5">
        <v>1942</v>
      </c>
      <c r="B158" s="3" t="s">
        <v>270</v>
      </c>
      <c r="C158" s="171" t="s">
        <v>42</v>
      </c>
    </row>
    <row r="159" spans="1:3" x14ac:dyDescent="0.4">
      <c r="A159" s="5">
        <v>1944</v>
      </c>
      <c r="B159" s="3" t="s">
        <v>271</v>
      </c>
      <c r="C159" s="171" t="s">
        <v>42</v>
      </c>
    </row>
    <row r="160" spans="1:3" x14ac:dyDescent="0.4">
      <c r="A160" s="5">
        <v>1945</v>
      </c>
      <c r="B160" s="3" t="s">
        <v>272</v>
      </c>
      <c r="C160" s="171" t="s">
        <v>42</v>
      </c>
    </row>
    <row r="161" spans="1:3" x14ac:dyDescent="0.4">
      <c r="A161" s="5">
        <v>1946</v>
      </c>
      <c r="B161" s="3" t="s">
        <v>273</v>
      </c>
      <c r="C161" s="171" t="s">
        <v>42</v>
      </c>
    </row>
    <row r="162" spans="1:3" x14ac:dyDescent="0.4">
      <c r="A162" s="5">
        <v>1948</v>
      </c>
      <c r="B162" s="3" t="s">
        <v>274</v>
      </c>
      <c r="C162" s="171" t="s">
        <v>42</v>
      </c>
    </row>
    <row r="163" spans="1:3" x14ac:dyDescent="0.4">
      <c r="A163" s="5">
        <v>1949</v>
      </c>
      <c r="B163" s="3" t="s">
        <v>275</v>
      </c>
      <c r="C163" s="171" t="s">
        <v>42</v>
      </c>
    </row>
    <row r="164" spans="1:3" x14ac:dyDescent="0.4">
      <c r="A164" s="5">
        <v>1950</v>
      </c>
      <c r="B164" s="3" t="s">
        <v>276</v>
      </c>
      <c r="C164" s="171" t="s">
        <v>42</v>
      </c>
    </row>
    <row r="165" spans="1:3" x14ac:dyDescent="0.4">
      <c r="A165" s="5">
        <v>1951</v>
      </c>
      <c r="B165" s="3" t="s">
        <v>277</v>
      </c>
      <c r="C165" s="171" t="s">
        <v>42</v>
      </c>
    </row>
    <row r="166" spans="1:3" x14ac:dyDescent="0.4">
      <c r="A166" s="5">
        <v>1952</v>
      </c>
      <c r="B166" s="3" t="s">
        <v>278</v>
      </c>
      <c r="C166" s="171" t="s">
        <v>42</v>
      </c>
    </row>
    <row r="167" spans="1:3" x14ac:dyDescent="0.4">
      <c r="A167" s="5">
        <v>1954</v>
      </c>
      <c r="B167" s="3" t="s">
        <v>279</v>
      </c>
      <c r="C167" s="171" t="s">
        <v>45</v>
      </c>
    </row>
    <row r="168" spans="1:3" x14ac:dyDescent="0.4">
      <c r="A168" s="5">
        <v>1959</v>
      </c>
      <c r="B168" s="3" t="s">
        <v>280</v>
      </c>
      <c r="C168" s="171" t="s">
        <v>42</v>
      </c>
    </row>
    <row r="169" spans="1:3" x14ac:dyDescent="0.4">
      <c r="A169" s="5">
        <v>1960</v>
      </c>
      <c r="B169" s="3" t="s">
        <v>281</v>
      </c>
      <c r="C169" s="171" t="s">
        <v>42</v>
      </c>
    </row>
    <row r="170" spans="1:3" x14ac:dyDescent="0.4">
      <c r="A170" s="5">
        <v>1961</v>
      </c>
      <c r="B170" s="3" t="s">
        <v>282</v>
      </c>
      <c r="C170" s="171" t="s">
        <v>42</v>
      </c>
    </row>
    <row r="171" spans="1:3" x14ac:dyDescent="0.4">
      <c r="A171" s="5">
        <v>1963</v>
      </c>
      <c r="B171" s="3" t="s">
        <v>283</v>
      </c>
      <c r="C171" s="171" t="s">
        <v>42</v>
      </c>
    </row>
    <row r="172" spans="1:3" x14ac:dyDescent="0.4">
      <c r="A172" s="5">
        <v>1964</v>
      </c>
      <c r="B172" s="3" t="s">
        <v>284</v>
      </c>
      <c r="C172" s="171" t="s">
        <v>42</v>
      </c>
    </row>
    <row r="173" spans="1:3" x14ac:dyDescent="0.4">
      <c r="A173" s="5">
        <v>1965</v>
      </c>
      <c r="B173" s="3" t="s">
        <v>285</v>
      </c>
      <c r="C173" s="171" t="s">
        <v>42</v>
      </c>
    </row>
    <row r="174" spans="1:3" x14ac:dyDescent="0.4">
      <c r="A174" s="5">
        <v>1966</v>
      </c>
      <c r="B174" s="3" t="s">
        <v>286</v>
      </c>
      <c r="C174" s="171" t="s">
        <v>42</v>
      </c>
    </row>
    <row r="175" spans="1:3" x14ac:dyDescent="0.4">
      <c r="A175" s="5">
        <v>1967</v>
      </c>
      <c r="B175" s="3" t="s">
        <v>287</v>
      </c>
      <c r="C175" s="171" t="s">
        <v>42</v>
      </c>
    </row>
    <row r="176" spans="1:3" x14ac:dyDescent="0.4">
      <c r="A176" s="5">
        <v>1968</v>
      </c>
      <c r="B176" s="3" t="s">
        <v>288</v>
      </c>
      <c r="C176" s="171" t="s">
        <v>42</v>
      </c>
    </row>
    <row r="177" spans="1:3" x14ac:dyDescent="0.4">
      <c r="A177" s="5">
        <v>1969</v>
      </c>
      <c r="B177" s="3" t="s">
        <v>289</v>
      </c>
      <c r="C177" s="171" t="s">
        <v>42</v>
      </c>
    </row>
    <row r="178" spans="1:3" x14ac:dyDescent="0.4">
      <c r="A178" s="5">
        <v>1971</v>
      </c>
      <c r="B178" s="3" t="s">
        <v>290</v>
      </c>
      <c r="C178" s="171" t="s">
        <v>42</v>
      </c>
    </row>
    <row r="179" spans="1:3" x14ac:dyDescent="0.4">
      <c r="A179" s="5">
        <v>1972</v>
      </c>
      <c r="B179" s="3" t="s">
        <v>291</v>
      </c>
      <c r="C179" s="171" t="s">
        <v>42</v>
      </c>
    </row>
    <row r="180" spans="1:3" x14ac:dyDescent="0.4">
      <c r="A180" s="5">
        <v>1973</v>
      </c>
      <c r="B180" s="3" t="s">
        <v>292</v>
      </c>
      <c r="C180" s="171" t="s">
        <v>42</v>
      </c>
    </row>
    <row r="181" spans="1:3" x14ac:dyDescent="0.4">
      <c r="A181" s="5">
        <v>1975</v>
      </c>
      <c r="B181" s="3" t="s">
        <v>293</v>
      </c>
      <c r="C181" s="171" t="s">
        <v>42</v>
      </c>
    </row>
    <row r="182" spans="1:3" x14ac:dyDescent="0.4">
      <c r="A182" s="5">
        <v>1976</v>
      </c>
      <c r="B182" s="3" t="s">
        <v>294</v>
      </c>
      <c r="C182" s="171" t="s">
        <v>42</v>
      </c>
    </row>
    <row r="183" spans="1:3" x14ac:dyDescent="0.4">
      <c r="A183" s="5">
        <v>1979</v>
      </c>
      <c r="B183" s="3" t="s">
        <v>295</v>
      </c>
      <c r="C183" s="171" t="s">
        <v>42</v>
      </c>
    </row>
    <row r="184" spans="1:3" x14ac:dyDescent="0.4">
      <c r="A184" s="5">
        <v>1980</v>
      </c>
      <c r="B184" s="3" t="s">
        <v>296</v>
      </c>
      <c r="C184" s="171" t="s">
        <v>42</v>
      </c>
    </row>
    <row r="185" spans="1:3" x14ac:dyDescent="0.4">
      <c r="A185" s="5">
        <v>1981</v>
      </c>
      <c r="B185" s="3" t="s">
        <v>297</v>
      </c>
      <c r="C185" s="171" t="s">
        <v>42</v>
      </c>
    </row>
    <row r="186" spans="1:3" x14ac:dyDescent="0.4">
      <c r="A186" s="5">
        <v>1982</v>
      </c>
      <c r="B186" s="3" t="s">
        <v>298</v>
      </c>
      <c r="C186" s="171" t="s">
        <v>42</v>
      </c>
    </row>
    <row r="187" spans="1:3" x14ac:dyDescent="0.4">
      <c r="A187" s="5">
        <v>1992</v>
      </c>
      <c r="B187" s="3" t="s">
        <v>299</v>
      </c>
      <c r="C187" s="171" t="s">
        <v>42</v>
      </c>
    </row>
    <row r="188" spans="1:3" x14ac:dyDescent="0.4">
      <c r="A188" s="5">
        <v>1994</v>
      </c>
      <c r="B188" s="3" t="s">
        <v>300</v>
      </c>
      <c r="C188" s="171" t="s">
        <v>51</v>
      </c>
    </row>
    <row r="189" spans="1:3" x14ac:dyDescent="0.4">
      <c r="A189" s="5">
        <v>1997</v>
      </c>
      <c r="B189" s="3" t="s">
        <v>301</v>
      </c>
      <c r="C189" s="171" t="s">
        <v>47</v>
      </c>
    </row>
    <row r="190" spans="1:3" x14ac:dyDescent="0.4">
      <c r="A190" s="5">
        <v>1999</v>
      </c>
      <c r="B190" s="3" t="s">
        <v>302</v>
      </c>
      <c r="C190" s="171" t="s">
        <v>45</v>
      </c>
    </row>
    <row r="191" spans="1:3" x14ac:dyDescent="0.4">
      <c r="A191" s="5">
        <v>2001</v>
      </c>
      <c r="B191" s="3" t="s">
        <v>303</v>
      </c>
      <c r="C191" s="171" t="s">
        <v>42</v>
      </c>
    </row>
    <row r="192" spans="1:3" x14ac:dyDescent="0.4">
      <c r="A192" s="5">
        <v>2002</v>
      </c>
      <c r="B192" s="3" t="s">
        <v>304</v>
      </c>
      <c r="C192" s="171" t="s">
        <v>42</v>
      </c>
    </row>
    <row r="193" spans="1:3" x14ac:dyDescent="0.4">
      <c r="A193" s="5">
        <v>2003</v>
      </c>
      <c r="B193" s="3" t="s">
        <v>305</v>
      </c>
      <c r="C193" s="171" t="s">
        <v>42</v>
      </c>
    </row>
    <row r="194" spans="1:3" x14ac:dyDescent="0.4">
      <c r="A194" s="5">
        <v>2004</v>
      </c>
      <c r="B194" s="3" t="s">
        <v>306</v>
      </c>
      <c r="C194" s="171" t="s">
        <v>42</v>
      </c>
    </row>
    <row r="195" spans="1:3" x14ac:dyDescent="0.4">
      <c r="A195" s="5">
        <v>2009</v>
      </c>
      <c r="B195" s="3" t="s">
        <v>307</v>
      </c>
      <c r="C195" s="171" t="s">
        <v>51</v>
      </c>
    </row>
    <row r="196" spans="1:3" x14ac:dyDescent="0.4">
      <c r="A196" s="5">
        <v>2053</v>
      </c>
      <c r="B196" s="3" t="s">
        <v>308</v>
      </c>
      <c r="C196" s="171" t="s">
        <v>42</v>
      </c>
    </row>
    <row r="197" spans="1:3" x14ac:dyDescent="0.4">
      <c r="A197" s="5">
        <v>2055</v>
      </c>
      <c r="B197" s="3" t="s">
        <v>309</v>
      </c>
      <c r="C197" s="171" t="s">
        <v>42</v>
      </c>
    </row>
    <row r="198" spans="1:3" x14ac:dyDescent="0.4">
      <c r="A198" s="5">
        <v>2058</v>
      </c>
      <c r="B198" s="3" t="s">
        <v>310</v>
      </c>
      <c r="C198" s="171" t="s">
        <v>42</v>
      </c>
    </row>
    <row r="199" spans="1:3" x14ac:dyDescent="0.4">
      <c r="A199" s="5">
        <v>2060</v>
      </c>
      <c r="B199" s="3" t="s">
        <v>311</v>
      </c>
      <c r="C199" s="171" t="s">
        <v>42</v>
      </c>
    </row>
    <row r="200" spans="1:3" x14ac:dyDescent="0.4">
      <c r="A200" s="5">
        <v>2107</v>
      </c>
      <c r="B200" s="3" t="s">
        <v>312</v>
      </c>
      <c r="C200" s="171" t="s">
        <v>42</v>
      </c>
    </row>
    <row r="201" spans="1:3" x14ac:dyDescent="0.4">
      <c r="A201" s="5">
        <v>2108</v>
      </c>
      <c r="B201" s="3" t="s">
        <v>313</v>
      </c>
      <c r="C201" s="171" t="s">
        <v>42</v>
      </c>
    </row>
    <row r="202" spans="1:3" x14ac:dyDescent="0.4">
      <c r="A202" s="5">
        <v>2109</v>
      </c>
      <c r="B202" s="3" t="s">
        <v>314</v>
      </c>
      <c r="C202" s="171" t="s">
        <v>42</v>
      </c>
    </row>
    <row r="203" spans="1:3" x14ac:dyDescent="0.4">
      <c r="A203" s="5">
        <v>2112</v>
      </c>
      <c r="B203" s="3" t="s">
        <v>315</v>
      </c>
      <c r="C203" s="171" t="s">
        <v>42</v>
      </c>
    </row>
    <row r="204" spans="1:3" x14ac:dyDescent="0.4">
      <c r="A204" s="5">
        <v>2114</v>
      </c>
      <c r="B204" s="3" t="s">
        <v>316</v>
      </c>
      <c r="C204" s="171" t="s">
        <v>42</v>
      </c>
    </row>
    <row r="205" spans="1:3" x14ac:dyDescent="0.4">
      <c r="A205" s="5">
        <v>2117</v>
      </c>
      <c r="B205" s="3" t="s">
        <v>317</v>
      </c>
      <c r="C205" s="171" t="s">
        <v>42</v>
      </c>
    </row>
    <row r="206" spans="1:3" x14ac:dyDescent="0.4">
      <c r="A206" s="5">
        <v>2120</v>
      </c>
      <c r="B206" s="3" t="s">
        <v>318</v>
      </c>
      <c r="C206" s="171" t="s">
        <v>48</v>
      </c>
    </row>
    <row r="207" spans="1:3" x14ac:dyDescent="0.4">
      <c r="A207" s="5">
        <v>2121</v>
      </c>
      <c r="B207" s="3" t="s">
        <v>319</v>
      </c>
      <c r="C207" s="171" t="s">
        <v>42</v>
      </c>
    </row>
    <row r="208" spans="1:3" x14ac:dyDescent="0.4">
      <c r="A208" s="5">
        <v>2122</v>
      </c>
      <c r="B208" s="3" t="s">
        <v>320</v>
      </c>
      <c r="C208" s="171" t="s">
        <v>48</v>
      </c>
    </row>
    <row r="209" spans="1:3" x14ac:dyDescent="0.4">
      <c r="A209" s="5">
        <v>2124</v>
      </c>
      <c r="B209" s="3" t="s">
        <v>321</v>
      </c>
      <c r="C209" s="171" t="s">
        <v>51</v>
      </c>
    </row>
    <row r="210" spans="1:3" x14ac:dyDescent="0.4">
      <c r="A210" s="5">
        <v>2127</v>
      </c>
      <c r="B210" s="3" t="s">
        <v>322</v>
      </c>
      <c r="C210" s="171" t="s">
        <v>42</v>
      </c>
    </row>
    <row r="211" spans="1:3" x14ac:dyDescent="0.4">
      <c r="A211" s="5">
        <v>2130</v>
      </c>
      <c r="B211" s="3" t="s">
        <v>323</v>
      </c>
      <c r="C211" s="171" t="s">
        <v>42</v>
      </c>
    </row>
    <row r="212" spans="1:3" x14ac:dyDescent="0.4">
      <c r="A212" s="5">
        <v>2134</v>
      </c>
      <c r="B212" s="3" t="s">
        <v>324</v>
      </c>
      <c r="C212" s="171" t="s">
        <v>42</v>
      </c>
    </row>
    <row r="213" spans="1:3" x14ac:dyDescent="0.4">
      <c r="A213" s="5">
        <v>2136</v>
      </c>
      <c r="B213" s="3" t="s">
        <v>325</v>
      </c>
      <c r="C213" s="171" t="s">
        <v>42</v>
      </c>
    </row>
    <row r="214" spans="1:3" x14ac:dyDescent="0.4">
      <c r="A214" s="5">
        <v>2137</v>
      </c>
      <c r="B214" s="3" t="s">
        <v>326</v>
      </c>
      <c r="C214" s="171" t="s">
        <v>42</v>
      </c>
    </row>
    <row r="215" spans="1:3" x14ac:dyDescent="0.4">
      <c r="A215" s="5">
        <v>2138</v>
      </c>
      <c r="B215" s="3" t="s">
        <v>327</v>
      </c>
      <c r="C215" s="171" t="s">
        <v>42</v>
      </c>
    </row>
    <row r="216" spans="1:3" x14ac:dyDescent="0.4">
      <c r="A216" s="5">
        <v>2139</v>
      </c>
      <c r="B216" s="3" t="s">
        <v>328</v>
      </c>
      <c r="C216" s="171" t="s">
        <v>42</v>
      </c>
    </row>
    <row r="217" spans="1:3" x14ac:dyDescent="0.4">
      <c r="A217" s="5">
        <v>2146</v>
      </c>
      <c r="B217" s="3" t="s">
        <v>329</v>
      </c>
      <c r="C217" s="171" t="s">
        <v>42</v>
      </c>
    </row>
    <row r="218" spans="1:3" x14ac:dyDescent="0.4">
      <c r="A218" s="5">
        <v>2148</v>
      </c>
      <c r="B218" s="3" t="s">
        <v>330</v>
      </c>
      <c r="C218" s="171" t="s">
        <v>42</v>
      </c>
    </row>
    <row r="219" spans="1:3" x14ac:dyDescent="0.4">
      <c r="A219" s="5">
        <v>2150</v>
      </c>
      <c r="B219" s="3" t="s">
        <v>331</v>
      </c>
      <c r="C219" s="171" t="s">
        <v>51</v>
      </c>
    </row>
    <row r="220" spans="1:3" x14ac:dyDescent="0.4">
      <c r="A220" s="5">
        <v>2151</v>
      </c>
      <c r="B220" s="3" t="s">
        <v>332</v>
      </c>
      <c r="C220" s="171" t="s">
        <v>42</v>
      </c>
    </row>
    <row r="221" spans="1:3" x14ac:dyDescent="0.4">
      <c r="A221" s="5">
        <v>2152</v>
      </c>
      <c r="B221" s="3" t="s">
        <v>333</v>
      </c>
      <c r="C221" s="171" t="s">
        <v>42</v>
      </c>
    </row>
    <row r="222" spans="1:3" x14ac:dyDescent="0.4">
      <c r="A222" s="5">
        <v>2153</v>
      </c>
      <c r="B222" s="3" t="s">
        <v>334</v>
      </c>
      <c r="C222" s="171" t="s">
        <v>44</v>
      </c>
    </row>
    <row r="223" spans="1:3" x14ac:dyDescent="0.4">
      <c r="A223" s="5">
        <v>2154</v>
      </c>
      <c r="B223" s="3" t="s">
        <v>335</v>
      </c>
      <c r="C223" s="171" t="s">
        <v>45</v>
      </c>
    </row>
    <row r="224" spans="1:3" x14ac:dyDescent="0.4">
      <c r="A224" s="5">
        <v>2156</v>
      </c>
      <c r="B224" s="3" t="s">
        <v>336</v>
      </c>
      <c r="C224" s="171" t="s">
        <v>42</v>
      </c>
    </row>
    <row r="225" spans="1:3" x14ac:dyDescent="0.4">
      <c r="A225" s="5">
        <v>2157</v>
      </c>
      <c r="B225" s="3" t="s">
        <v>337</v>
      </c>
      <c r="C225" s="171" t="s">
        <v>47</v>
      </c>
    </row>
    <row r="226" spans="1:3" x14ac:dyDescent="0.4">
      <c r="A226" s="5">
        <v>2158</v>
      </c>
      <c r="B226" s="3" t="s">
        <v>338</v>
      </c>
      <c r="C226" s="171" t="s">
        <v>42</v>
      </c>
    </row>
    <row r="227" spans="1:3" x14ac:dyDescent="0.4">
      <c r="A227" s="5">
        <v>2159</v>
      </c>
      <c r="B227" s="3" t="s">
        <v>339</v>
      </c>
      <c r="C227" s="171" t="s">
        <v>43</v>
      </c>
    </row>
    <row r="228" spans="1:3" x14ac:dyDescent="0.4">
      <c r="A228" s="5">
        <v>2160</v>
      </c>
      <c r="B228" s="3" t="s">
        <v>340</v>
      </c>
      <c r="C228" s="171" t="s">
        <v>51</v>
      </c>
    </row>
    <row r="229" spans="1:3" x14ac:dyDescent="0.4">
      <c r="A229" s="5">
        <v>2162</v>
      </c>
      <c r="B229" s="3" t="s">
        <v>341</v>
      </c>
      <c r="C229" s="171" t="s">
        <v>42</v>
      </c>
    </row>
    <row r="230" spans="1:3" x14ac:dyDescent="0.4">
      <c r="A230" s="5">
        <v>2163</v>
      </c>
      <c r="B230" s="3" t="s">
        <v>342</v>
      </c>
      <c r="C230" s="171" t="s">
        <v>3978</v>
      </c>
    </row>
    <row r="231" spans="1:3" x14ac:dyDescent="0.4">
      <c r="A231" s="5">
        <v>2164</v>
      </c>
      <c r="B231" s="3" t="s">
        <v>343</v>
      </c>
      <c r="C231" s="171" t="s">
        <v>47</v>
      </c>
    </row>
    <row r="232" spans="1:3" x14ac:dyDescent="0.4">
      <c r="A232" s="5">
        <v>2168</v>
      </c>
      <c r="B232" s="3" t="s">
        <v>344</v>
      </c>
      <c r="C232" s="171" t="s">
        <v>44</v>
      </c>
    </row>
    <row r="233" spans="1:3" x14ac:dyDescent="0.4">
      <c r="A233" s="5">
        <v>2169</v>
      </c>
      <c r="B233" s="3" t="s">
        <v>345</v>
      </c>
      <c r="C233" s="171" t="s">
        <v>51</v>
      </c>
    </row>
    <row r="234" spans="1:3" x14ac:dyDescent="0.4">
      <c r="A234" s="5">
        <v>2170</v>
      </c>
      <c r="B234" s="3" t="s">
        <v>346</v>
      </c>
      <c r="C234" s="171" t="s">
        <v>51</v>
      </c>
    </row>
    <row r="235" spans="1:3" x14ac:dyDescent="0.4">
      <c r="A235" s="5">
        <v>2172</v>
      </c>
      <c r="B235" s="3" t="s">
        <v>347</v>
      </c>
      <c r="C235" s="171" t="s">
        <v>45</v>
      </c>
    </row>
    <row r="236" spans="1:3" x14ac:dyDescent="0.4">
      <c r="A236" s="5">
        <v>2173</v>
      </c>
      <c r="B236" s="3" t="s">
        <v>348</v>
      </c>
      <c r="C236" s="171" t="s">
        <v>42</v>
      </c>
    </row>
    <row r="237" spans="1:3" x14ac:dyDescent="0.4">
      <c r="A237" s="5">
        <v>2174</v>
      </c>
      <c r="B237" s="3" t="s">
        <v>349</v>
      </c>
      <c r="C237" s="171" t="s">
        <v>51</v>
      </c>
    </row>
    <row r="238" spans="1:3" x14ac:dyDescent="0.4">
      <c r="A238" s="5">
        <v>2175</v>
      </c>
      <c r="B238" s="3" t="s">
        <v>350</v>
      </c>
      <c r="C238" s="171" t="s">
        <v>42</v>
      </c>
    </row>
    <row r="239" spans="1:3" x14ac:dyDescent="0.4">
      <c r="A239" s="5">
        <v>2176</v>
      </c>
      <c r="B239" s="3" t="s">
        <v>351</v>
      </c>
      <c r="C239" s="171" t="s">
        <v>42</v>
      </c>
    </row>
    <row r="240" spans="1:3" x14ac:dyDescent="0.4">
      <c r="A240" s="5">
        <v>2178</v>
      </c>
      <c r="B240" s="3" t="s">
        <v>352</v>
      </c>
      <c r="C240" s="171" t="s">
        <v>3977</v>
      </c>
    </row>
    <row r="241" spans="1:3" x14ac:dyDescent="0.4">
      <c r="A241" s="5">
        <v>2179</v>
      </c>
      <c r="B241" s="3" t="s">
        <v>353</v>
      </c>
      <c r="C241" s="171" t="s">
        <v>42</v>
      </c>
    </row>
    <row r="242" spans="1:3" x14ac:dyDescent="0.4">
      <c r="A242" s="5">
        <v>2180</v>
      </c>
      <c r="B242" s="3" t="s">
        <v>354</v>
      </c>
      <c r="C242" s="171" t="s">
        <v>45</v>
      </c>
    </row>
    <row r="243" spans="1:3" x14ac:dyDescent="0.4">
      <c r="A243" s="5">
        <v>2181</v>
      </c>
      <c r="B243" s="3" t="s">
        <v>355</v>
      </c>
      <c r="C243" s="171" t="s">
        <v>42</v>
      </c>
    </row>
    <row r="244" spans="1:3" x14ac:dyDescent="0.4">
      <c r="A244" s="5">
        <v>2183</v>
      </c>
      <c r="B244" s="3" t="s">
        <v>356</v>
      </c>
      <c r="C244" s="171" t="s">
        <v>42</v>
      </c>
    </row>
    <row r="245" spans="1:3" x14ac:dyDescent="0.4">
      <c r="A245" s="5">
        <v>2185</v>
      </c>
      <c r="B245" s="3" t="s">
        <v>357</v>
      </c>
      <c r="C245" s="171" t="s">
        <v>48</v>
      </c>
    </row>
    <row r="246" spans="1:3" x14ac:dyDescent="0.4">
      <c r="A246" s="5">
        <v>2186</v>
      </c>
      <c r="B246" s="3" t="s">
        <v>358</v>
      </c>
      <c r="C246" s="171" t="s">
        <v>3977</v>
      </c>
    </row>
    <row r="247" spans="1:3" x14ac:dyDescent="0.4">
      <c r="A247" s="5">
        <v>2191</v>
      </c>
      <c r="B247" s="3" t="s">
        <v>359</v>
      </c>
      <c r="C247" s="171" t="s">
        <v>51</v>
      </c>
    </row>
    <row r="248" spans="1:3" x14ac:dyDescent="0.4">
      <c r="A248" s="5">
        <v>2193</v>
      </c>
      <c r="B248" s="3" t="s">
        <v>360</v>
      </c>
      <c r="C248" s="171" t="s">
        <v>51</v>
      </c>
    </row>
    <row r="249" spans="1:3" x14ac:dyDescent="0.4">
      <c r="A249" s="5">
        <v>2195</v>
      </c>
      <c r="B249" s="3" t="s">
        <v>361</v>
      </c>
      <c r="C249" s="171" t="s">
        <v>51</v>
      </c>
    </row>
    <row r="250" spans="1:3" x14ac:dyDescent="0.4">
      <c r="A250" s="5">
        <v>2196</v>
      </c>
      <c r="B250" s="3" t="s">
        <v>362</v>
      </c>
      <c r="C250" s="171" t="s">
        <v>42</v>
      </c>
    </row>
    <row r="251" spans="1:3" x14ac:dyDescent="0.4">
      <c r="A251" s="5">
        <v>2198</v>
      </c>
      <c r="B251" s="3" t="s">
        <v>363</v>
      </c>
      <c r="C251" s="171" t="s">
        <v>49</v>
      </c>
    </row>
    <row r="252" spans="1:3" x14ac:dyDescent="0.4">
      <c r="A252" s="5">
        <v>2201</v>
      </c>
      <c r="B252" s="3" t="s">
        <v>364</v>
      </c>
      <c r="C252" s="171" t="s">
        <v>42</v>
      </c>
    </row>
    <row r="253" spans="1:3" x14ac:dyDescent="0.4">
      <c r="A253" s="5">
        <v>2204</v>
      </c>
      <c r="B253" s="3" t="s">
        <v>365</v>
      </c>
      <c r="C253" s="171" t="s">
        <v>42</v>
      </c>
    </row>
    <row r="254" spans="1:3" x14ac:dyDescent="0.4">
      <c r="A254" s="5">
        <v>2206</v>
      </c>
      <c r="B254" s="3" t="s">
        <v>366</v>
      </c>
      <c r="C254" s="171" t="s">
        <v>51</v>
      </c>
    </row>
    <row r="255" spans="1:3" x14ac:dyDescent="0.4">
      <c r="A255" s="5">
        <v>2207</v>
      </c>
      <c r="B255" s="3" t="s">
        <v>367</v>
      </c>
      <c r="C255" s="171" t="s">
        <v>42</v>
      </c>
    </row>
    <row r="256" spans="1:3" x14ac:dyDescent="0.4">
      <c r="A256" s="5">
        <v>2208</v>
      </c>
      <c r="B256" s="3" t="s">
        <v>368</v>
      </c>
      <c r="C256" s="171" t="s">
        <v>42</v>
      </c>
    </row>
    <row r="257" spans="1:3" x14ac:dyDescent="0.4">
      <c r="A257" s="5">
        <v>2209</v>
      </c>
      <c r="B257" s="3" t="s">
        <v>369</v>
      </c>
      <c r="C257" s="171" t="s">
        <v>42</v>
      </c>
    </row>
    <row r="258" spans="1:3" x14ac:dyDescent="0.4">
      <c r="A258" s="5">
        <v>2211</v>
      </c>
      <c r="B258" s="3" t="s">
        <v>370</v>
      </c>
      <c r="C258" s="171" t="s">
        <v>51</v>
      </c>
    </row>
    <row r="259" spans="1:3" x14ac:dyDescent="0.4">
      <c r="A259" s="5">
        <v>2212</v>
      </c>
      <c r="B259" s="3" t="s">
        <v>371</v>
      </c>
      <c r="C259" s="171" t="s">
        <v>51</v>
      </c>
    </row>
    <row r="260" spans="1:3" x14ac:dyDescent="0.4">
      <c r="A260" s="5">
        <v>2215</v>
      </c>
      <c r="B260" s="3" t="s">
        <v>372</v>
      </c>
      <c r="C260" s="171" t="s">
        <v>51</v>
      </c>
    </row>
    <row r="261" spans="1:3" x14ac:dyDescent="0.4">
      <c r="A261" s="5">
        <v>2216</v>
      </c>
      <c r="B261" s="3" t="s">
        <v>373</v>
      </c>
      <c r="C261" s="171" t="s">
        <v>51</v>
      </c>
    </row>
    <row r="262" spans="1:3" x14ac:dyDescent="0.4">
      <c r="A262" s="5">
        <v>2217</v>
      </c>
      <c r="B262" s="3" t="s">
        <v>374</v>
      </c>
      <c r="C262" s="171" t="s">
        <v>3978</v>
      </c>
    </row>
    <row r="263" spans="1:3" x14ac:dyDescent="0.4">
      <c r="A263" s="5">
        <v>2218</v>
      </c>
      <c r="B263" s="3" t="s">
        <v>375</v>
      </c>
      <c r="C263" s="171" t="s">
        <v>42</v>
      </c>
    </row>
    <row r="264" spans="1:3" x14ac:dyDescent="0.4">
      <c r="A264" s="5">
        <v>2220</v>
      </c>
      <c r="B264" s="3" t="s">
        <v>376</v>
      </c>
      <c r="C264" s="171" t="s">
        <v>42</v>
      </c>
    </row>
    <row r="265" spans="1:3" x14ac:dyDescent="0.4">
      <c r="A265" s="5">
        <v>2221</v>
      </c>
      <c r="B265" s="3" t="s">
        <v>377</v>
      </c>
      <c r="C265" s="171" t="s">
        <v>42</v>
      </c>
    </row>
    <row r="266" spans="1:3" x14ac:dyDescent="0.4">
      <c r="A266" s="5">
        <v>2222</v>
      </c>
      <c r="B266" s="3" t="s">
        <v>378</v>
      </c>
      <c r="C266" s="171" t="s">
        <v>42</v>
      </c>
    </row>
    <row r="267" spans="1:3" x14ac:dyDescent="0.4">
      <c r="A267" s="5">
        <v>2224</v>
      </c>
      <c r="B267" s="3" t="s">
        <v>379</v>
      </c>
      <c r="C267" s="171" t="s">
        <v>42</v>
      </c>
    </row>
    <row r="268" spans="1:3" x14ac:dyDescent="0.4">
      <c r="A268" s="5">
        <v>2226</v>
      </c>
      <c r="B268" s="3" t="s">
        <v>380</v>
      </c>
      <c r="C268" s="171" t="s">
        <v>45</v>
      </c>
    </row>
    <row r="269" spans="1:3" x14ac:dyDescent="0.4">
      <c r="A269" s="5">
        <v>2229</v>
      </c>
      <c r="B269" s="3" t="s">
        <v>381</v>
      </c>
      <c r="C269" s="171" t="s">
        <v>42</v>
      </c>
    </row>
    <row r="270" spans="1:3" x14ac:dyDescent="0.4">
      <c r="A270" s="5">
        <v>2264</v>
      </c>
      <c r="B270" s="3" t="s">
        <v>382</v>
      </c>
      <c r="C270" s="171" t="s">
        <v>42</v>
      </c>
    </row>
    <row r="271" spans="1:3" x14ac:dyDescent="0.4">
      <c r="A271" s="5">
        <v>2266</v>
      </c>
      <c r="B271" s="3" t="s">
        <v>383</v>
      </c>
      <c r="C271" s="171" t="s">
        <v>51</v>
      </c>
    </row>
    <row r="272" spans="1:3" x14ac:dyDescent="0.4">
      <c r="A272" s="5">
        <v>2267</v>
      </c>
      <c r="B272" s="3" t="s">
        <v>384</v>
      </c>
      <c r="C272" s="171" t="s">
        <v>42</v>
      </c>
    </row>
    <row r="273" spans="1:4" x14ac:dyDescent="0.4">
      <c r="A273" s="5">
        <v>2268</v>
      </c>
      <c r="B273" s="3" t="s">
        <v>385</v>
      </c>
      <c r="C273" s="171" t="s">
        <v>51</v>
      </c>
    </row>
    <row r="274" spans="1:4" x14ac:dyDescent="0.4">
      <c r="A274" s="5">
        <v>2269</v>
      </c>
      <c r="B274" s="3" t="s">
        <v>386</v>
      </c>
      <c r="C274" s="171" t="s">
        <v>42</v>
      </c>
    </row>
    <row r="275" spans="1:4" x14ac:dyDescent="0.4">
      <c r="A275" s="5">
        <v>2270</v>
      </c>
      <c r="B275" s="3" t="s">
        <v>387</v>
      </c>
      <c r="C275" s="171" t="s">
        <v>42</v>
      </c>
      <c r="D275" s="178">
        <v>43910</v>
      </c>
    </row>
    <row r="276" spans="1:4" x14ac:dyDescent="0.4">
      <c r="A276" s="5">
        <v>2281</v>
      </c>
      <c r="B276" s="3" t="s">
        <v>388</v>
      </c>
      <c r="C276" s="171" t="s">
        <v>42</v>
      </c>
    </row>
    <row r="277" spans="1:4" x14ac:dyDescent="0.4">
      <c r="A277" s="5">
        <v>2282</v>
      </c>
      <c r="B277" s="3" t="s">
        <v>389</v>
      </c>
      <c r="C277" s="171" t="s">
        <v>42</v>
      </c>
    </row>
    <row r="278" spans="1:4" x14ac:dyDescent="0.4">
      <c r="A278" s="5">
        <v>2286</v>
      </c>
      <c r="B278" s="3" t="s">
        <v>390</v>
      </c>
      <c r="C278" s="171" t="s">
        <v>42</v>
      </c>
    </row>
    <row r="279" spans="1:4" x14ac:dyDescent="0.4">
      <c r="A279" s="5">
        <v>2288</v>
      </c>
      <c r="B279" s="3" t="s">
        <v>391</v>
      </c>
      <c r="C279" s="171" t="s">
        <v>42</v>
      </c>
    </row>
    <row r="280" spans="1:4" x14ac:dyDescent="0.4">
      <c r="A280" s="5">
        <v>2291</v>
      </c>
      <c r="B280" s="3" t="s">
        <v>392</v>
      </c>
      <c r="C280" s="171" t="s">
        <v>42</v>
      </c>
    </row>
    <row r="281" spans="1:4" x14ac:dyDescent="0.4">
      <c r="A281" s="5">
        <v>2292</v>
      </c>
      <c r="B281" s="3" t="s">
        <v>393</v>
      </c>
      <c r="C281" s="171" t="s">
        <v>3977</v>
      </c>
    </row>
    <row r="282" spans="1:4" x14ac:dyDescent="0.4">
      <c r="A282" s="5">
        <v>2293</v>
      </c>
      <c r="B282" s="3" t="s">
        <v>394</v>
      </c>
      <c r="C282" s="171" t="s">
        <v>42</v>
      </c>
    </row>
    <row r="283" spans="1:4" x14ac:dyDescent="0.4">
      <c r="A283" s="5">
        <v>2294</v>
      </c>
      <c r="B283" s="3" t="s">
        <v>395</v>
      </c>
      <c r="C283" s="171" t="s">
        <v>3977</v>
      </c>
    </row>
    <row r="284" spans="1:4" x14ac:dyDescent="0.4">
      <c r="A284" s="5">
        <v>2296</v>
      </c>
      <c r="B284" s="3" t="s">
        <v>396</v>
      </c>
      <c r="C284" s="171" t="s">
        <v>42</v>
      </c>
    </row>
    <row r="285" spans="1:4" x14ac:dyDescent="0.4">
      <c r="A285" s="5">
        <v>2300</v>
      </c>
      <c r="B285" s="3" t="s">
        <v>397</v>
      </c>
      <c r="C285" s="171" t="s">
        <v>3977</v>
      </c>
    </row>
    <row r="286" spans="1:4" x14ac:dyDescent="0.4">
      <c r="A286" s="5">
        <v>2301</v>
      </c>
      <c r="B286" s="3" t="s">
        <v>398</v>
      </c>
      <c r="C286" s="171" t="s">
        <v>49</v>
      </c>
    </row>
    <row r="287" spans="1:4" x14ac:dyDescent="0.4">
      <c r="A287" s="5">
        <v>2303</v>
      </c>
      <c r="B287" s="3" t="s">
        <v>399</v>
      </c>
      <c r="C287" s="171" t="s">
        <v>44</v>
      </c>
    </row>
    <row r="288" spans="1:4" x14ac:dyDescent="0.4">
      <c r="A288" s="5">
        <v>2304</v>
      </c>
      <c r="B288" s="3" t="s">
        <v>400</v>
      </c>
      <c r="C288" s="171" t="s">
        <v>48</v>
      </c>
    </row>
    <row r="289" spans="1:3" x14ac:dyDescent="0.4">
      <c r="A289" s="5">
        <v>2305</v>
      </c>
      <c r="B289" s="3" t="s">
        <v>401</v>
      </c>
      <c r="C289" s="171" t="s">
        <v>3977</v>
      </c>
    </row>
    <row r="290" spans="1:3" x14ac:dyDescent="0.4">
      <c r="A290" s="5">
        <v>2307</v>
      </c>
      <c r="B290" s="3" t="s">
        <v>402</v>
      </c>
      <c r="C290" s="171" t="s">
        <v>42</v>
      </c>
    </row>
    <row r="291" spans="1:3" x14ac:dyDescent="0.4">
      <c r="A291" s="5">
        <v>2309</v>
      </c>
      <c r="B291" s="3" t="s">
        <v>403</v>
      </c>
      <c r="C291" s="171" t="s">
        <v>48</v>
      </c>
    </row>
    <row r="292" spans="1:3" x14ac:dyDescent="0.4">
      <c r="A292" s="5">
        <v>2311</v>
      </c>
      <c r="B292" s="3" t="s">
        <v>404</v>
      </c>
      <c r="C292" s="171" t="s">
        <v>51</v>
      </c>
    </row>
    <row r="293" spans="1:3" x14ac:dyDescent="0.4">
      <c r="A293" s="5">
        <v>2315</v>
      </c>
      <c r="B293" s="3" t="s">
        <v>405</v>
      </c>
      <c r="C293" s="171" t="s">
        <v>49</v>
      </c>
    </row>
    <row r="294" spans="1:3" x14ac:dyDescent="0.4">
      <c r="A294" s="5">
        <v>2317</v>
      </c>
      <c r="B294" s="3" t="s">
        <v>406</v>
      </c>
      <c r="C294" s="171" t="s">
        <v>42</v>
      </c>
    </row>
    <row r="295" spans="1:3" x14ac:dyDescent="0.4">
      <c r="A295" s="5">
        <v>2321</v>
      </c>
      <c r="B295" s="3" t="s">
        <v>407</v>
      </c>
      <c r="C295" s="171" t="s">
        <v>42</v>
      </c>
    </row>
    <row r="296" spans="1:3" x14ac:dyDescent="0.4">
      <c r="A296" s="5">
        <v>2323</v>
      </c>
      <c r="B296" s="3" t="s">
        <v>408</v>
      </c>
      <c r="C296" s="171" t="s">
        <v>42</v>
      </c>
    </row>
    <row r="297" spans="1:3" x14ac:dyDescent="0.4">
      <c r="A297" s="5">
        <v>2325</v>
      </c>
      <c r="B297" s="3" t="s">
        <v>409</v>
      </c>
      <c r="C297" s="171" t="s">
        <v>51</v>
      </c>
    </row>
    <row r="298" spans="1:3" x14ac:dyDescent="0.4">
      <c r="A298" s="5">
        <v>2326</v>
      </c>
      <c r="B298" s="3" t="s">
        <v>410</v>
      </c>
      <c r="C298" s="171" t="s">
        <v>42</v>
      </c>
    </row>
    <row r="299" spans="1:3" x14ac:dyDescent="0.4">
      <c r="A299" s="5">
        <v>2327</v>
      </c>
      <c r="B299" s="3" t="s">
        <v>411</v>
      </c>
      <c r="C299" s="171" t="s">
        <v>42</v>
      </c>
    </row>
    <row r="300" spans="1:3" x14ac:dyDescent="0.4">
      <c r="A300" s="5">
        <v>2329</v>
      </c>
      <c r="B300" s="3" t="s">
        <v>412</v>
      </c>
      <c r="C300" s="171" t="s">
        <v>42</v>
      </c>
    </row>
    <row r="301" spans="1:3" x14ac:dyDescent="0.4">
      <c r="A301" s="5">
        <v>2330</v>
      </c>
      <c r="B301" s="3" t="s">
        <v>413</v>
      </c>
      <c r="C301" s="171" t="s">
        <v>51</v>
      </c>
    </row>
    <row r="302" spans="1:3" x14ac:dyDescent="0.4">
      <c r="A302" s="5">
        <v>2331</v>
      </c>
      <c r="B302" s="3" t="s">
        <v>414</v>
      </c>
      <c r="C302" s="171" t="s">
        <v>42</v>
      </c>
    </row>
    <row r="303" spans="1:3" x14ac:dyDescent="0.4">
      <c r="A303" s="5">
        <v>2332</v>
      </c>
      <c r="B303" s="3" t="s">
        <v>415</v>
      </c>
      <c r="C303" s="171" t="s">
        <v>42</v>
      </c>
    </row>
    <row r="304" spans="1:3" x14ac:dyDescent="0.4">
      <c r="A304" s="5">
        <v>2334</v>
      </c>
      <c r="B304" s="3" t="s">
        <v>416</v>
      </c>
      <c r="C304" s="171" t="s">
        <v>42</v>
      </c>
    </row>
    <row r="305" spans="1:3" x14ac:dyDescent="0.4">
      <c r="A305" s="5">
        <v>2335</v>
      </c>
      <c r="B305" s="3" t="s">
        <v>417</v>
      </c>
      <c r="C305" s="171" t="s">
        <v>42</v>
      </c>
    </row>
    <row r="306" spans="1:3" x14ac:dyDescent="0.4">
      <c r="A306" s="5">
        <v>2337</v>
      </c>
      <c r="B306" s="3" t="s">
        <v>418</v>
      </c>
      <c r="C306" s="171" t="s">
        <v>3977</v>
      </c>
    </row>
    <row r="307" spans="1:3" x14ac:dyDescent="0.4">
      <c r="A307" s="5">
        <v>2338</v>
      </c>
      <c r="B307" s="3" t="s">
        <v>419</v>
      </c>
      <c r="C307" s="171" t="s">
        <v>3977</v>
      </c>
    </row>
    <row r="308" spans="1:3" x14ac:dyDescent="0.4">
      <c r="A308" s="5">
        <v>2340</v>
      </c>
      <c r="B308" s="3" t="s">
        <v>420</v>
      </c>
      <c r="C308" s="171" t="s">
        <v>42</v>
      </c>
    </row>
    <row r="309" spans="1:3" x14ac:dyDescent="0.4">
      <c r="A309" s="5">
        <v>2341</v>
      </c>
      <c r="B309" s="3" t="s">
        <v>421</v>
      </c>
      <c r="C309" s="171" t="s">
        <v>3977</v>
      </c>
    </row>
    <row r="310" spans="1:3" x14ac:dyDescent="0.4">
      <c r="A310" s="5">
        <v>2342</v>
      </c>
      <c r="B310" s="3" t="s">
        <v>422</v>
      </c>
      <c r="C310" s="171" t="s">
        <v>42</v>
      </c>
    </row>
    <row r="311" spans="1:3" x14ac:dyDescent="0.4">
      <c r="A311" s="5">
        <v>2344</v>
      </c>
      <c r="B311" s="3" t="s">
        <v>423</v>
      </c>
      <c r="C311" s="171" t="s">
        <v>42</v>
      </c>
    </row>
    <row r="312" spans="1:3" x14ac:dyDescent="0.4">
      <c r="A312" s="5">
        <v>2345</v>
      </c>
      <c r="B312" s="3" t="s">
        <v>424</v>
      </c>
      <c r="C312" s="171" t="s">
        <v>49</v>
      </c>
    </row>
    <row r="313" spans="1:3" x14ac:dyDescent="0.4">
      <c r="A313" s="5">
        <v>2349</v>
      </c>
      <c r="B313" s="3" t="s">
        <v>425</v>
      </c>
      <c r="C313" s="171" t="s">
        <v>42</v>
      </c>
    </row>
    <row r="314" spans="1:3" x14ac:dyDescent="0.4">
      <c r="A314" s="5">
        <v>2351</v>
      </c>
      <c r="B314" s="3" t="s">
        <v>426</v>
      </c>
      <c r="C314" s="171" t="s">
        <v>42</v>
      </c>
    </row>
    <row r="315" spans="1:3" x14ac:dyDescent="0.4">
      <c r="A315" s="5">
        <v>2352</v>
      </c>
      <c r="B315" s="3" t="s">
        <v>427</v>
      </c>
      <c r="C315" s="171" t="s">
        <v>42</v>
      </c>
    </row>
    <row r="316" spans="1:3" x14ac:dyDescent="0.4">
      <c r="A316" s="5">
        <v>2353</v>
      </c>
      <c r="B316" s="3" t="s">
        <v>428</v>
      </c>
      <c r="C316" s="171" t="s">
        <v>46</v>
      </c>
    </row>
    <row r="317" spans="1:3" x14ac:dyDescent="0.4">
      <c r="A317" s="5">
        <v>2354</v>
      </c>
      <c r="B317" s="3" t="s">
        <v>429</v>
      </c>
      <c r="C317" s="171" t="s">
        <v>3977</v>
      </c>
    </row>
    <row r="318" spans="1:3" x14ac:dyDescent="0.4">
      <c r="A318" s="5">
        <v>2359</v>
      </c>
      <c r="B318" s="3" t="s">
        <v>430</v>
      </c>
      <c r="C318" s="171" t="s">
        <v>42</v>
      </c>
    </row>
    <row r="319" spans="1:3" x14ac:dyDescent="0.4">
      <c r="A319" s="5">
        <v>2362</v>
      </c>
      <c r="B319" s="3" t="s">
        <v>431</v>
      </c>
      <c r="C319" s="171" t="s">
        <v>48</v>
      </c>
    </row>
    <row r="320" spans="1:3" x14ac:dyDescent="0.4">
      <c r="A320" s="5">
        <v>2370</v>
      </c>
      <c r="B320" s="3" t="s">
        <v>432</v>
      </c>
      <c r="C320" s="171" t="s">
        <v>48</v>
      </c>
    </row>
    <row r="321" spans="1:3" x14ac:dyDescent="0.4">
      <c r="A321" s="5">
        <v>2371</v>
      </c>
      <c r="B321" s="3" t="s">
        <v>433</v>
      </c>
      <c r="C321" s="171" t="s">
        <v>42</v>
      </c>
    </row>
    <row r="322" spans="1:3" x14ac:dyDescent="0.4">
      <c r="A322" s="5">
        <v>2372</v>
      </c>
      <c r="B322" s="3" t="s">
        <v>434</v>
      </c>
      <c r="C322" s="171" t="s">
        <v>42</v>
      </c>
    </row>
    <row r="323" spans="1:3" x14ac:dyDescent="0.4">
      <c r="A323" s="5">
        <v>2373</v>
      </c>
      <c r="B323" s="3" t="s">
        <v>435</v>
      </c>
      <c r="C323" s="171" t="s">
        <v>49</v>
      </c>
    </row>
    <row r="324" spans="1:3" x14ac:dyDescent="0.4">
      <c r="A324" s="5">
        <v>2374</v>
      </c>
      <c r="B324" s="3" t="s">
        <v>436</v>
      </c>
      <c r="C324" s="171" t="s">
        <v>42</v>
      </c>
    </row>
    <row r="325" spans="1:3" x14ac:dyDescent="0.4">
      <c r="A325" s="5">
        <v>2375</v>
      </c>
      <c r="B325" s="3" t="s">
        <v>437</v>
      </c>
      <c r="C325" s="171" t="s">
        <v>49</v>
      </c>
    </row>
    <row r="326" spans="1:3" x14ac:dyDescent="0.4">
      <c r="A326" s="5">
        <v>2376</v>
      </c>
      <c r="B326" s="3" t="s">
        <v>438</v>
      </c>
      <c r="C326" s="171" t="s">
        <v>42</v>
      </c>
    </row>
    <row r="327" spans="1:3" x14ac:dyDescent="0.4">
      <c r="A327" s="5">
        <v>2378</v>
      </c>
      <c r="B327" s="3" t="s">
        <v>439</v>
      </c>
      <c r="C327" s="171" t="s">
        <v>42</v>
      </c>
    </row>
    <row r="328" spans="1:3" x14ac:dyDescent="0.4">
      <c r="A328" s="5">
        <v>2379</v>
      </c>
      <c r="B328" s="3" t="s">
        <v>440</v>
      </c>
      <c r="C328" s="171" t="s">
        <v>3977</v>
      </c>
    </row>
    <row r="329" spans="1:3" x14ac:dyDescent="0.4">
      <c r="A329" s="5">
        <v>2384</v>
      </c>
      <c r="B329" s="3" t="s">
        <v>441</v>
      </c>
      <c r="C329" s="171" t="s">
        <v>3977</v>
      </c>
    </row>
    <row r="330" spans="1:3" x14ac:dyDescent="0.4">
      <c r="A330" s="5">
        <v>2385</v>
      </c>
      <c r="B330" s="3" t="s">
        <v>442</v>
      </c>
      <c r="C330" s="171" t="s">
        <v>45</v>
      </c>
    </row>
    <row r="331" spans="1:3" x14ac:dyDescent="0.4">
      <c r="A331" s="5">
        <v>2388</v>
      </c>
      <c r="B331" s="3" t="s">
        <v>443</v>
      </c>
      <c r="C331" s="171" t="s">
        <v>48</v>
      </c>
    </row>
    <row r="332" spans="1:3" x14ac:dyDescent="0.4">
      <c r="A332" s="5">
        <v>2389</v>
      </c>
      <c r="B332" s="3" t="s">
        <v>444</v>
      </c>
      <c r="C332" s="171" t="s">
        <v>51</v>
      </c>
    </row>
    <row r="333" spans="1:3" x14ac:dyDescent="0.4">
      <c r="A333" s="5">
        <v>2391</v>
      </c>
      <c r="B333" s="3" t="s">
        <v>445</v>
      </c>
      <c r="C333" s="171" t="s">
        <v>46</v>
      </c>
    </row>
    <row r="334" spans="1:3" x14ac:dyDescent="0.4">
      <c r="A334" s="5">
        <v>2393</v>
      </c>
      <c r="B334" s="3" t="s">
        <v>446</v>
      </c>
      <c r="C334" s="171" t="s">
        <v>42</v>
      </c>
    </row>
    <row r="335" spans="1:3" x14ac:dyDescent="0.4">
      <c r="A335" s="5">
        <v>2395</v>
      </c>
      <c r="B335" s="3" t="s">
        <v>447</v>
      </c>
      <c r="C335" s="171" t="s">
        <v>42</v>
      </c>
    </row>
    <row r="336" spans="1:3" x14ac:dyDescent="0.4">
      <c r="A336" s="5">
        <v>2397</v>
      </c>
      <c r="B336" s="3" t="s">
        <v>448</v>
      </c>
      <c r="C336" s="171" t="s">
        <v>42</v>
      </c>
    </row>
    <row r="337" spans="1:3" x14ac:dyDescent="0.4">
      <c r="A337" s="5">
        <v>2398</v>
      </c>
      <c r="B337" s="3" t="s">
        <v>449</v>
      </c>
      <c r="C337" s="171" t="s">
        <v>42</v>
      </c>
    </row>
    <row r="338" spans="1:3" x14ac:dyDescent="0.4">
      <c r="A338" s="5">
        <v>2402</v>
      </c>
      <c r="B338" s="3" t="s">
        <v>450</v>
      </c>
      <c r="C338" s="171" t="s">
        <v>51</v>
      </c>
    </row>
    <row r="339" spans="1:3" x14ac:dyDescent="0.4">
      <c r="A339" s="5">
        <v>2404</v>
      </c>
      <c r="B339" s="3" t="s">
        <v>451</v>
      </c>
      <c r="C339" s="171" t="s">
        <v>47</v>
      </c>
    </row>
    <row r="340" spans="1:3" x14ac:dyDescent="0.4">
      <c r="A340" s="5">
        <v>2406</v>
      </c>
      <c r="B340" s="3" t="s">
        <v>452</v>
      </c>
      <c r="C340" s="171" t="s">
        <v>51</v>
      </c>
    </row>
    <row r="341" spans="1:3" x14ac:dyDescent="0.4">
      <c r="A341" s="5">
        <v>2408</v>
      </c>
      <c r="B341" s="3" t="s">
        <v>453</v>
      </c>
      <c r="C341" s="171" t="s">
        <v>51</v>
      </c>
    </row>
    <row r="342" spans="1:3" x14ac:dyDescent="0.4">
      <c r="A342" s="5">
        <v>2410</v>
      </c>
      <c r="B342" s="3" t="s">
        <v>454</v>
      </c>
      <c r="C342" s="171" t="s">
        <v>48</v>
      </c>
    </row>
    <row r="343" spans="1:3" x14ac:dyDescent="0.4">
      <c r="A343" s="5">
        <v>2411</v>
      </c>
      <c r="B343" s="3" t="s">
        <v>455</v>
      </c>
      <c r="C343" s="171" t="s">
        <v>42</v>
      </c>
    </row>
    <row r="344" spans="1:3" x14ac:dyDescent="0.4">
      <c r="A344" s="5">
        <v>2412</v>
      </c>
      <c r="B344" s="3" t="s">
        <v>456</v>
      </c>
      <c r="C344" s="171" t="s">
        <v>42</v>
      </c>
    </row>
    <row r="345" spans="1:3" x14ac:dyDescent="0.4">
      <c r="A345" s="5">
        <v>2413</v>
      </c>
      <c r="B345" s="3" t="s">
        <v>457</v>
      </c>
      <c r="C345" s="171" t="s">
        <v>42</v>
      </c>
    </row>
    <row r="346" spans="1:3" x14ac:dyDescent="0.4">
      <c r="A346" s="5">
        <v>2415</v>
      </c>
      <c r="B346" s="3" t="s">
        <v>458</v>
      </c>
      <c r="C346" s="171" t="s">
        <v>42</v>
      </c>
    </row>
    <row r="347" spans="1:3" x14ac:dyDescent="0.4">
      <c r="A347" s="5">
        <v>2417</v>
      </c>
      <c r="B347" s="3" t="s">
        <v>459</v>
      </c>
      <c r="C347" s="171" t="s">
        <v>3977</v>
      </c>
    </row>
    <row r="348" spans="1:3" x14ac:dyDescent="0.4">
      <c r="A348" s="5">
        <v>2418</v>
      </c>
      <c r="B348" s="3" t="s">
        <v>460</v>
      </c>
      <c r="C348" s="171" t="s">
        <v>51</v>
      </c>
    </row>
    <row r="349" spans="1:3" x14ac:dyDescent="0.4">
      <c r="A349" s="5">
        <v>2424</v>
      </c>
      <c r="B349" s="3" t="s">
        <v>461</v>
      </c>
      <c r="C349" s="171" t="s">
        <v>46</v>
      </c>
    </row>
    <row r="350" spans="1:3" x14ac:dyDescent="0.4">
      <c r="A350" s="5">
        <v>2425</v>
      </c>
      <c r="B350" s="3" t="s">
        <v>462</v>
      </c>
      <c r="C350" s="171" t="s">
        <v>42</v>
      </c>
    </row>
    <row r="351" spans="1:3" x14ac:dyDescent="0.4">
      <c r="A351" s="5">
        <v>2427</v>
      </c>
      <c r="B351" s="3" t="s">
        <v>463</v>
      </c>
      <c r="C351" s="171" t="s">
        <v>51</v>
      </c>
    </row>
    <row r="352" spans="1:3" x14ac:dyDescent="0.4">
      <c r="A352" s="5">
        <v>2428</v>
      </c>
      <c r="B352" s="3" t="s">
        <v>464</v>
      </c>
      <c r="C352" s="171" t="s">
        <v>45</v>
      </c>
    </row>
    <row r="353" spans="1:3" x14ac:dyDescent="0.4">
      <c r="A353" s="5">
        <v>2429</v>
      </c>
      <c r="B353" s="3" t="s">
        <v>465</v>
      </c>
      <c r="C353" s="171" t="s">
        <v>51</v>
      </c>
    </row>
    <row r="354" spans="1:3" x14ac:dyDescent="0.4">
      <c r="A354" s="5">
        <v>2432</v>
      </c>
      <c r="B354" s="3" t="s">
        <v>466</v>
      </c>
      <c r="C354" s="171" t="s">
        <v>42</v>
      </c>
    </row>
    <row r="355" spans="1:3" x14ac:dyDescent="0.4">
      <c r="A355" s="5">
        <v>2433</v>
      </c>
      <c r="B355" s="3" t="s">
        <v>467</v>
      </c>
      <c r="C355" s="171" t="s">
        <v>42</v>
      </c>
    </row>
    <row r="356" spans="1:3" x14ac:dyDescent="0.4">
      <c r="A356" s="5">
        <v>2435</v>
      </c>
      <c r="B356" s="3" t="s">
        <v>468</v>
      </c>
      <c r="C356" s="171" t="s">
        <v>42</v>
      </c>
    </row>
    <row r="357" spans="1:3" x14ac:dyDescent="0.4">
      <c r="A357" s="5">
        <v>2436</v>
      </c>
      <c r="B357" s="3" t="s">
        <v>469</v>
      </c>
      <c r="C357" s="171" t="s">
        <v>51</v>
      </c>
    </row>
    <row r="358" spans="1:3" x14ac:dyDescent="0.4">
      <c r="A358" s="5">
        <v>2437</v>
      </c>
      <c r="B358" s="3" t="s">
        <v>470</v>
      </c>
      <c r="C358" s="171" t="s">
        <v>44</v>
      </c>
    </row>
    <row r="359" spans="1:3" x14ac:dyDescent="0.4">
      <c r="A359" s="5">
        <v>2438</v>
      </c>
      <c r="B359" s="3" t="s">
        <v>471</v>
      </c>
      <c r="C359" s="171" t="s">
        <v>43</v>
      </c>
    </row>
    <row r="360" spans="1:3" x14ac:dyDescent="0.4">
      <c r="A360" s="5">
        <v>2440</v>
      </c>
      <c r="B360" s="3" t="s">
        <v>472</v>
      </c>
      <c r="C360" s="171" t="s">
        <v>42</v>
      </c>
    </row>
    <row r="361" spans="1:3" x14ac:dyDescent="0.4">
      <c r="A361" s="5">
        <v>2445</v>
      </c>
      <c r="B361" s="3" t="s">
        <v>473</v>
      </c>
      <c r="C361" s="171" t="s">
        <v>42</v>
      </c>
    </row>
    <row r="362" spans="1:3" x14ac:dyDescent="0.4">
      <c r="A362" s="5">
        <v>2449</v>
      </c>
      <c r="B362" s="3" t="s">
        <v>474</v>
      </c>
      <c r="C362" s="171" t="s">
        <v>47</v>
      </c>
    </row>
    <row r="363" spans="1:3" x14ac:dyDescent="0.4">
      <c r="A363" s="5">
        <v>2453</v>
      </c>
      <c r="B363" s="3" t="s">
        <v>475</v>
      </c>
      <c r="C363" s="171" t="s">
        <v>48</v>
      </c>
    </row>
    <row r="364" spans="1:3" x14ac:dyDescent="0.4">
      <c r="A364" s="5">
        <v>2454</v>
      </c>
      <c r="B364" s="3" t="s">
        <v>476</v>
      </c>
      <c r="C364" s="171" t="s">
        <v>42</v>
      </c>
    </row>
    <row r="365" spans="1:3" x14ac:dyDescent="0.4">
      <c r="A365" s="5">
        <v>2459</v>
      </c>
      <c r="B365" s="3" t="s">
        <v>477</v>
      </c>
      <c r="C365" s="171" t="s">
        <v>44</v>
      </c>
    </row>
    <row r="366" spans="1:3" x14ac:dyDescent="0.4">
      <c r="A366" s="5">
        <v>2461</v>
      </c>
      <c r="B366" s="3" t="s">
        <v>478</v>
      </c>
      <c r="C366" s="171" t="s">
        <v>51</v>
      </c>
    </row>
    <row r="367" spans="1:3" x14ac:dyDescent="0.4">
      <c r="A367" s="5">
        <v>2462</v>
      </c>
      <c r="B367" s="3" t="s">
        <v>479</v>
      </c>
      <c r="C367" s="171" t="s">
        <v>44</v>
      </c>
    </row>
    <row r="368" spans="1:3" x14ac:dyDescent="0.4">
      <c r="A368" s="5">
        <v>2464</v>
      </c>
      <c r="B368" s="3" t="s">
        <v>480</v>
      </c>
      <c r="C368" s="171" t="s">
        <v>42</v>
      </c>
    </row>
    <row r="369" spans="1:3" x14ac:dyDescent="0.4">
      <c r="A369" s="5">
        <v>2467</v>
      </c>
      <c r="B369" s="3" t="s">
        <v>481</v>
      </c>
      <c r="C369" s="171" t="s">
        <v>42</v>
      </c>
    </row>
    <row r="370" spans="1:3" x14ac:dyDescent="0.4">
      <c r="A370" s="5">
        <v>2468</v>
      </c>
      <c r="B370" s="3" t="s">
        <v>482</v>
      </c>
      <c r="C370" s="171" t="s">
        <v>42</v>
      </c>
    </row>
    <row r="371" spans="1:3" x14ac:dyDescent="0.4">
      <c r="A371" s="5">
        <v>2469</v>
      </c>
      <c r="B371" s="3" t="s">
        <v>483</v>
      </c>
      <c r="C371" s="171" t="s">
        <v>42</v>
      </c>
    </row>
    <row r="372" spans="1:3" x14ac:dyDescent="0.4">
      <c r="A372" s="5">
        <v>2471</v>
      </c>
      <c r="B372" s="3" t="s">
        <v>484</v>
      </c>
      <c r="C372" s="171" t="s">
        <v>50</v>
      </c>
    </row>
    <row r="373" spans="1:3" x14ac:dyDescent="0.4">
      <c r="A373" s="5">
        <v>2475</v>
      </c>
      <c r="B373" s="3" t="s">
        <v>485</v>
      </c>
      <c r="C373" s="171" t="s">
        <v>42</v>
      </c>
    </row>
    <row r="374" spans="1:3" x14ac:dyDescent="0.4">
      <c r="A374" s="5">
        <v>2477</v>
      </c>
      <c r="B374" s="3" t="s">
        <v>486</v>
      </c>
      <c r="C374" s="171" t="s">
        <v>45</v>
      </c>
    </row>
    <row r="375" spans="1:3" x14ac:dyDescent="0.4">
      <c r="A375" s="5">
        <v>2479</v>
      </c>
      <c r="B375" s="3" t="s">
        <v>487</v>
      </c>
      <c r="C375" s="171" t="s">
        <v>42</v>
      </c>
    </row>
    <row r="376" spans="1:3" x14ac:dyDescent="0.4">
      <c r="A376" s="5">
        <v>2480</v>
      </c>
      <c r="B376" s="3" t="s">
        <v>488</v>
      </c>
      <c r="C376" s="171" t="s">
        <v>42</v>
      </c>
    </row>
    <row r="377" spans="1:3" x14ac:dyDescent="0.4">
      <c r="A377" s="5">
        <v>2481</v>
      </c>
      <c r="B377" s="3" t="s">
        <v>489</v>
      </c>
      <c r="C377" s="171" t="s">
        <v>45</v>
      </c>
    </row>
    <row r="378" spans="1:3" x14ac:dyDescent="0.4">
      <c r="A378" s="5">
        <v>2483</v>
      </c>
      <c r="B378" s="3" t="s">
        <v>490</v>
      </c>
      <c r="C378" s="171" t="s">
        <v>42</v>
      </c>
    </row>
    <row r="379" spans="1:3" x14ac:dyDescent="0.4">
      <c r="A379" s="5">
        <v>2484</v>
      </c>
      <c r="B379" s="3" t="s">
        <v>491</v>
      </c>
      <c r="C379" s="171" t="s">
        <v>47</v>
      </c>
    </row>
    <row r="380" spans="1:3" x14ac:dyDescent="0.4">
      <c r="A380" s="5">
        <v>2485</v>
      </c>
      <c r="B380" s="3" t="s">
        <v>492</v>
      </c>
      <c r="C380" s="171" t="s">
        <v>48</v>
      </c>
    </row>
    <row r="381" spans="1:3" x14ac:dyDescent="0.4">
      <c r="A381" s="5">
        <v>2487</v>
      </c>
      <c r="B381" s="3" t="s">
        <v>493</v>
      </c>
      <c r="C381" s="171" t="s">
        <v>42</v>
      </c>
    </row>
    <row r="382" spans="1:3" x14ac:dyDescent="0.4">
      <c r="A382" s="5">
        <v>2488</v>
      </c>
      <c r="B382" s="3" t="s">
        <v>494</v>
      </c>
      <c r="C382" s="171" t="s">
        <v>42</v>
      </c>
    </row>
    <row r="383" spans="1:3" x14ac:dyDescent="0.4">
      <c r="A383" s="5">
        <v>2489</v>
      </c>
      <c r="B383" s="3" t="s">
        <v>495</v>
      </c>
      <c r="C383" s="171" t="s">
        <v>42</v>
      </c>
    </row>
    <row r="384" spans="1:3" x14ac:dyDescent="0.4">
      <c r="A384" s="5">
        <v>2491</v>
      </c>
      <c r="B384" s="3" t="s">
        <v>496</v>
      </c>
      <c r="C384" s="171" t="s">
        <v>51</v>
      </c>
    </row>
    <row r="385" spans="1:3" x14ac:dyDescent="0.4">
      <c r="A385" s="5">
        <v>2492</v>
      </c>
      <c r="B385" s="3" t="s">
        <v>497</v>
      </c>
      <c r="C385" s="171" t="s">
        <v>51</v>
      </c>
    </row>
    <row r="386" spans="1:3" x14ac:dyDescent="0.4">
      <c r="A386" s="5">
        <v>2493</v>
      </c>
      <c r="B386" s="3" t="s">
        <v>498</v>
      </c>
      <c r="C386" s="171" t="s">
        <v>50</v>
      </c>
    </row>
    <row r="387" spans="1:3" x14ac:dyDescent="0.4">
      <c r="A387" s="5">
        <v>2497</v>
      </c>
      <c r="B387" s="3" t="s">
        <v>499</v>
      </c>
      <c r="C387" s="171" t="s">
        <v>42</v>
      </c>
    </row>
    <row r="388" spans="1:3" x14ac:dyDescent="0.4">
      <c r="A388" s="5">
        <v>2498</v>
      </c>
      <c r="B388" s="3" t="s">
        <v>500</v>
      </c>
      <c r="C388" s="171" t="s">
        <v>48</v>
      </c>
    </row>
    <row r="389" spans="1:3" x14ac:dyDescent="0.4">
      <c r="A389" s="5">
        <v>2499</v>
      </c>
      <c r="B389" s="3" t="s">
        <v>501</v>
      </c>
      <c r="C389" s="171" t="s">
        <v>51</v>
      </c>
    </row>
    <row r="390" spans="1:3" x14ac:dyDescent="0.4">
      <c r="A390" s="5">
        <v>2501</v>
      </c>
      <c r="B390" s="3" t="s">
        <v>502</v>
      </c>
      <c r="C390" s="171" t="s">
        <v>51</v>
      </c>
    </row>
    <row r="391" spans="1:3" x14ac:dyDescent="0.4">
      <c r="A391" s="5">
        <v>2502</v>
      </c>
      <c r="B391" s="3" t="s">
        <v>503</v>
      </c>
      <c r="C391" s="171" t="s">
        <v>51</v>
      </c>
    </row>
    <row r="392" spans="1:3" x14ac:dyDescent="0.4">
      <c r="A392" s="5">
        <v>2503</v>
      </c>
      <c r="B392" s="3" t="s">
        <v>504</v>
      </c>
      <c r="C392" s="171" t="s">
        <v>51</v>
      </c>
    </row>
    <row r="393" spans="1:3" x14ac:dyDescent="0.4">
      <c r="A393" s="5">
        <v>2531</v>
      </c>
      <c r="B393" s="3" t="s">
        <v>505</v>
      </c>
      <c r="C393" s="171" t="s">
        <v>42</v>
      </c>
    </row>
    <row r="394" spans="1:3" x14ac:dyDescent="0.4">
      <c r="A394" s="5">
        <v>2533</v>
      </c>
      <c r="B394" s="3" t="s">
        <v>506</v>
      </c>
      <c r="C394" s="171" t="s">
        <v>51</v>
      </c>
    </row>
    <row r="395" spans="1:3" x14ac:dyDescent="0.4">
      <c r="A395" s="5">
        <v>2540</v>
      </c>
      <c r="B395" s="3" t="s">
        <v>507</v>
      </c>
      <c r="C395" s="171" t="s">
        <v>42</v>
      </c>
    </row>
    <row r="396" spans="1:3" x14ac:dyDescent="0.4">
      <c r="A396" s="5">
        <v>2551</v>
      </c>
      <c r="B396" s="3" t="s">
        <v>508</v>
      </c>
      <c r="C396" s="171" t="s">
        <v>48</v>
      </c>
    </row>
    <row r="397" spans="1:3" x14ac:dyDescent="0.4">
      <c r="A397" s="5">
        <v>2573</v>
      </c>
      <c r="B397" s="3" t="s">
        <v>509</v>
      </c>
      <c r="C397" s="171" t="s">
        <v>51</v>
      </c>
    </row>
    <row r="398" spans="1:3" x14ac:dyDescent="0.4">
      <c r="A398" s="5">
        <v>2579</v>
      </c>
      <c r="B398" s="3" t="s">
        <v>510</v>
      </c>
      <c r="C398" s="171" t="s">
        <v>51</v>
      </c>
    </row>
    <row r="399" spans="1:3" x14ac:dyDescent="0.4">
      <c r="A399" s="5">
        <v>2585</v>
      </c>
      <c r="B399" s="3" t="s">
        <v>4170</v>
      </c>
      <c r="C399" s="171"/>
    </row>
    <row r="400" spans="1:3" x14ac:dyDescent="0.4">
      <c r="A400" s="5">
        <v>2586</v>
      </c>
      <c r="B400" s="3" t="s">
        <v>511</v>
      </c>
      <c r="C400" s="171" t="s">
        <v>42</v>
      </c>
    </row>
    <row r="401" spans="1:3" x14ac:dyDescent="0.4">
      <c r="A401" s="5">
        <v>2587</v>
      </c>
      <c r="B401" s="3" t="s">
        <v>512</v>
      </c>
      <c r="C401" s="171" t="s">
        <v>51</v>
      </c>
    </row>
    <row r="402" spans="1:3" x14ac:dyDescent="0.4">
      <c r="A402" s="5">
        <v>2588</v>
      </c>
      <c r="B402" s="3" t="s">
        <v>513</v>
      </c>
      <c r="C402" s="171" t="s">
        <v>42</v>
      </c>
    </row>
    <row r="403" spans="1:3" x14ac:dyDescent="0.4">
      <c r="A403" s="5">
        <v>2590</v>
      </c>
      <c r="B403" s="3" t="s">
        <v>514</v>
      </c>
      <c r="C403" s="171" t="s">
        <v>3978</v>
      </c>
    </row>
    <row r="404" spans="1:3" x14ac:dyDescent="0.4">
      <c r="A404" s="5">
        <v>2593</v>
      </c>
      <c r="B404" s="3" t="s">
        <v>515</v>
      </c>
      <c r="C404" s="171" t="s">
        <v>43</v>
      </c>
    </row>
    <row r="405" spans="1:3" x14ac:dyDescent="0.4">
      <c r="A405" s="5">
        <v>2594</v>
      </c>
      <c r="B405" s="3" t="s">
        <v>516</v>
      </c>
      <c r="C405" s="171" t="s">
        <v>42</v>
      </c>
    </row>
    <row r="406" spans="1:3" x14ac:dyDescent="0.4">
      <c r="A406" s="5">
        <v>2597</v>
      </c>
      <c r="B406" s="3" t="s">
        <v>517</v>
      </c>
      <c r="C406" s="171" t="s">
        <v>51</v>
      </c>
    </row>
    <row r="407" spans="1:3" x14ac:dyDescent="0.4">
      <c r="A407" s="5">
        <v>2599</v>
      </c>
      <c r="B407" s="3" t="s">
        <v>518</v>
      </c>
      <c r="C407" s="171" t="s">
        <v>42</v>
      </c>
    </row>
    <row r="408" spans="1:3" x14ac:dyDescent="0.4">
      <c r="A408" s="5">
        <v>2602</v>
      </c>
      <c r="B408" s="3" t="s">
        <v>519</v>
      </c>
      <c r="C408" s="171" t="s">
        <v>42</v>
      </c>
    </row>
    <row r="409" spans="1:3" x14ac:dyDescent="0.4">
      <c r="A409" s="5">
        <v>2607</v>
      </c>
      <c r="B409" s="3" t="s">
        <v>520</v>
      </c>
      <c r="C409" s="171" t="s">
        <v>42</v>
      </c>
    </row>
    <row r="410" spans="1:3" x14ac:dyDescent="0.4">
      <c r="A410" s="5">
        <v>2608</v>
      </c>
      <c r="B410" s="3" t="s">
        <v>521</v>
      </c>
      <c r="C410" s="171" t="s">
        <v>42</v>
      </c>
    </row>
    <row r="411" spans="1:3" x14ac:dyDescent="0.4">
      <c r="A411" s="5">
        <v>2612</v>
      </c>
      <c r="B411" s="3" t="s">
        <v>522</v>
      </c>
      <c r="C411" s="171" t="s">
        <v>42</v>
      </c>
    </row>
    <row r="412" spans="1:3" x14ac:dyDescent="0.4">
      <c r="A412" s="5">
        <v>2613</v>
      </c>
      <c r="B412" s="3" t="s">
        <v>523</v>
      </c>
      <c r="C412" s="171" t="s">
        <v>3977</v>
      </c>
    </row>
    <row r="413" spans="1:3" x14ac:dyDescent="0.4">
      <c r="A413" s="5">
        <v>2651</v>
      </c>
      <c r="B413" s="3" t="s">
        <v>524</v>
      </c>
      <c r="C413" s="171" t="s">
        <v>3977</v>
      </c>
    </row>
    <row r="414" spans="1:3" x14ac:dyDescent="0.4">
      <c r="A414" s="5">
        <v>2652</v>
      </c>
      <c r="B414" s="3" t="s">
        <v>525</v>
      </c>
      <c r="C414" s="171" t="s">
        <v>48</v>
      </c>
    </row>
    <row r="415" spans="1:3" x14ac:dyDescent="0.4">
      <c r="A415" s="5">
        <v>2653</v>
      </c>
      <c r="B415" s="3" t="s">
        <v>526</v>
      </c>
      <c r="C415" s="171" t="s">
        <v>3977</v>
      </c>
    </row>
    <row r="416" spans="1:3" x14ac:dyDescent="0.4">
      <c r="A416" s="5">
        <v>2654</v>
      </c>
      <c r="B416" s="3" t="s">
        <v>527</v>
      </c>
      <c r="C416" s="171" t="s">
        <v>42</v>
      </c>
    </row>
    <row r="417" spans="1:3" x14ac:dyDescent="0.4">
      <c r="A417" s="5">
        <v>2656</v>
      </c>
      <c r="B417" s="3" t="s">
        <v>528</v>
      </c>
      <c r="C417" s="171" t="s">
        <v>42</v>
      </c>
    </row>
    <row r="418" spans="1:3" x14ac:dyDescent="0.4">
      <c r="A418" s="5">
        <v>2659</v>
      </c>
      <c r="B418" s="3" t="s">
        <v>529</v>
      </c>
      <c r="C418" s="171" t="s">
        <v>3977</v>
      </c>
    </row>
    <row r="419" spans="1:3" x14ac:dyDescent="0.4">
      <c r="A419" s="5">
        <v>2664</v>
      </c>
      <c r="B419" s="3" t="s">
        <v>530</v>
      </c>
      <c r="C419" s="171" t="s">
        <v>42</v>
      </c>
    </row>
    <row r="420" spans="1:3" x14ac:dyDescent="0.4">
      <c r="A420" s="5">
        <v>2666</v>
      </c>
      <c r="B420" s="3" t="s">
        <v>531</v>
      </c>
      <c r="C420" s="171" t="s">
        <v>42</v>
      </c>
    </row>
    <row r="421" spans="1:3" x14ac:dyDescent="0.4">
      <c r="A421" s="5">
        <v>2667</v>
      </c>
      <c r="B421" s="3" t="s">
        <v>532</v>
      </c>
      <c r="C421" s="171" t="s">
        <v>48</v>
      </c>
    </row>
    <row r="422" spans="1:3" x14ac:dyDescent="0.4">
      <c r="A422" s="5">
        <v>2668</v>
      </c>
      <c r="B422" s="3" t="s">
        <v>533</v>
      </c>
      <c r="C422" s="171" t="s">
        <v>3977</v>
      </c>
    </row>
    <row r="423" spans="1:3" x14ac:dyDescent="0.4">
      <c r="A423" s="5">
        <v>2669</v>
      </c>
      <c r="B423" s="3" t="s">
        <v>534</v>
      </c>
      <c r="C423" s="171" t="s">
        <v>3977</v>
      </c>
    </row>
    <row r="424" spans="1:3" x14ac:dyDescent="0.4">
      <c r="A424" s="5">
        <v>2670</v>
      </c>
      <c r="B424" s="3" t="s">
        <v>535</v>
      </c>
      <c r="C424" s="171" t="s">
        <v>3977</v>
      </c>
    </row>
    <row r="425" spans="1:3" x14ac:dyDescent="0.4">
      <c r="A425" s="5">
        <v>2673</v>
      </c>
      <c r="B425" s="3" t="s">
        <v>536</v>
      </c>
      <c r="C425" s="171" t="s">
        <v>42</v>
      </c>
    </row>
    <row r="426" spans="1:3" x14ac:dyDescent="0.4">
      <c r="A426" s="5">
        <v>2674</v>
      </c>
      <c r="B426" s="3" t="s">
        <v>537</v>
      </c>
      <c r="C426" s="171" t="s">
        <v>42</v>
      </c>
    </row>
    <row r="427" spans="1:3" x14ac:dyDescent="0.4">
      <c r="A427" s="5">
        <v>2675</v>
      </c>
      <c r="B427" s="3" t="s">
        <v>538</v>
      </c>
      <c r="C427" s="171" t="s">
        <v>51</v>
      </c>
    </row>
    <row r="428" spans="1:3" x14ac:dyDescent="0.4">
      <c r="A428" s="5">
        <v>2676</v>
      </c>
      <c r="B428" s="3" t="s">
        <v>539</v>
      </c>
      <c r="C428" s="171" t="s">
        <v>42</v>
      </c>
    </row>
    <row r="429" spans="1:3" x14ac:dyDescent="0.4">
      <c r="A429" s="5">
        <v>2678</v>
      </c>
      <c r="B429" s="3" t="s">
        <v>540</v>
      </c>
      <c r="C429" s="171" t="s">
        <v>44</v>
      </c>
    </row>
    <row r="430" spans="1:3" x14ac:dyDescent="0.4">
      <c r="A430" s="5">
        <v>2681</v>
      </c>
      <c r="B430" s="3" t="s">
        <v>541</v>
      </c>
      <c r="C430" s="171" t="s">
        <v>42</v>
      </c>
    </row>
    <row r="431" spans="1:3" x14ac:dyDescent="0.4">
      <c r="A431" s="5">
        <v>2683</v>
      </c>
      <c r="B431" s="3" t="s">
        <v>542</v>
      </c>
      <c r="C431" s="171" t="s">
        <v>3977</v>
      </c>
    </row>
    <row r="432" spans="1:3" x14ac:dyDescent="0.4">
      <c r="A432" s="5">
        <v>2685</v>
      </c>
      <c r="B432" s="3" t="s">
        <v>543</v>
      </c>
      <c r="C432" s="171" t="s">
        <v>3977</v>
      </c>
    </row>
    <row r="433" spans="1:4" x14ac:dyDescent="0.4">
      <c r="A433" s="5">
        <v>2686</v>
      </c>
      <c r="B433" s="3" t="s">
        <v>544</v>
      </c>
      <c r="C433" s="171" t="s">
        <v>3977</v>
      </c>
    </row>
    <row r="434" spans="1:4" x14ac:dyDescent="0.4">
      <c r="A434" s="5">
        <v>2687</v>
      </c>
      <c r="B434" s="169" t="s">
        <v>545</v>
      </c>
      <c r="C434" s="171" t="s">
        <v>3977</v>
      </c>
    </row>
    <row r="435" spans="1:4" x14ac:dyDescent="0.4">
      <c r="A435" s="5">
        <v>2689</v>
      </c>
      <c r="B435" s="3" t="s">
        <v>546</v>
      </c>
      <c r="C435" s="175" t="s">
        <v>45</v>
      </c>
    </row>
    <row r="436" spans="1:4" x14ac:dyDescent="0.4">
      <c r="A436" s="5">
        <v>2692</v>
      </c>
      <c r="B436" s="3" t="s">
        <v>547</v>
      </c>
      <c r="C436" s="175" t="s">
        <v>42</v>
      </c>
    </row>
    <row r="437" spans="1:4" x14ac:dyDescent="0.4">
      <c r="A437" s="5">
        <v>2693</v>
      </c>
      <c r="B437" s="3" t="s">
        <v>548</v>
      </c>
      <c r="C437" s="175" t="s">
        <v>51</v>
      </c>
    </row>
    <row r="438" spans="1:4" x14ac:dyDescent="0.4">
      <c r="A438" s="5">
        <v>2694</v>
      </c>
      <c r="B438" s="3" t="s">
        <v>549</v>
      </c>
      <c r="C438" s="176" t="s">
        <v>42</v>
      </c>
    </row>
    <row r="439" spans="1:4" x14ac:dyDescent="0.4">
      <c r="A439" s="5">
        <v>2695</v>
      </c>
      <c r="B439" s="3" t="s">
        <v>550</v>
      </c>
      <c r="C439" s="176" t="s">
        <v>49</v>
      </c>
    </row>
    <row r="440" spans="1:4" x14ac:dyDescent="0.4">
      <c r="A440" s="5">
        <v>2698</v>
      </c>
      <c r="B440" s="3" t="s">
        <v>551</v>
      </c>
      <c r="C440" s="176" t="s">
        <v>50</v>
      </c>
    </row>
    <row r="441" spans="1:4" x14ac:dyDescent="0.4">
      <c r="A441" s="5">
        <v>2700</v>
      </c>
      <c r="B441" s="3" t="s">
        <v>552</v>
      </c>
      <c r="C441" s="176" t="s">
        <v>51</v>
      </c>
      <c r="D441" s="178">
        <v>44185</v>
      </c>
    </row>
    <row r="442" spans="1:4" x14ac:dyDescent="0.4">
      <c r="A442" s="5">
        <v>2702</v>
      </c>
      <c r="B442" s="3" t="s">
        <v>553</v>
      </c>
      <c r="C442" s="176" t="s">
        <v>51</v>
      </c>
    </row>
    <row r="443" spans="1:4" x14ac:dyDescent="0.4">
      <c r="A443" s="5">
        <v>2705</v>
      </c>
      <c r="B443" s="3" t="s">
        <v>554</v>
      </c>
      <c r="C443" s="175" t="s">
        <v>42</v>
      </c>
    </row>
    <row r="444" spans="1:4" x14ac:dyDescent="0.4">
      <c r="A444" s="5">
        <v>2706</v>
      </c>
      <c r="B444" s="3" t="s">
        <v>555</v>
      </c>
      <c r="C444" s="175" t="s">
        <v>3977</v>
      </c>
    </row>
    <row r="445" spans="1:4" x14ac:dyDescent="0.4">
      <c r="A445" s="5">
        <v>2708</v>
      </c>
      <c r="B445" s="3" t="s">
        <v>556</v>
      </c>
      <c r="C445" s="175" t="s">
        <v>42</v>
      </c>
    </row>
    <row r="446" spans="1:4" x14ac:dyDescent="0.4">
      <c r="A446" s="5">
        <v>2714</v>
      </c>
      <c r="B446" s="3" t="s">
        <v>557</v>
      </c>
      <c r="C446" s="175" t="s">
        <v>42</v>
      </c>
    </row>
    <row r="447" spans="1:4" x14ac:dyDescent="0.4">
      <c r="A447" s="5">
        <v>2715</v>
      </c>
      <c r="B447" s="3" t="s">
        <v>558</v>
      </c>
      <c r="C447" s="175" t="s">
        <v>42</v>
      </c>
    </row>
    <row r="448" spans="1:4" x14ac:dyDescent="0.4">
      <c r="A448" s="5">
        <v>2721</v>
      </c>
      <c r="B448" s="3" t="s">
        <v>559</v>
      </c>
      <c r="C448" s="175" t="s">
        <v>51</v>
      </c>
    </row>
    <row r="449" spans="1:3" x14ac:dyDescent="0.4">
      <c r="A449" s="5">
        <v>2722</v>
      </c>
      <c r="B449" s="3" t="s">
        <v>560</v>
      </c>
      <c r="C449" s="175" t="s">
        <v>44</v>
      </c>
    </row>
    <row r="450" spans="1:3" x14ac:dyDescent="0.4">
      <c r="A450" s="5">
        <v>2726</v>
      </c>
      <c r="B450" s="3" t="s">
        <v>561</v>
      </c>
      <c r="C450" s="175" t="s">
        <v>3977</v>
      </c>
    </row>
    <row r="451" spans="1:3" x14ac:dyDescent="0.4">
      <c r="A451" s="5">
        <v>2729</v>
      </c>
      <c r="B451" s="3" t="s">
        <v>562</v>
      </c>
      <c r="C451" s="176" t="s">
        <v>42</v>
      </c>
    </row>
    <row r="452" spans="1:3" x14ac:dyDescent="0.4">
      <c r="A452" s="5">
        <v>2730</v>
      </c>
      <c r="B452" s="3" t="s">
        <v>563</v>
      </c>
      <c r="C452" s="175" t="s">
        <v>42</v>
      </c>
    </row>
    <row r="453" spans="1:3" x14ac:dyDescent="0.4">
      <c r="A453" s="5">
        <v>2733</v>
      </c>
      <c r="B453" s="3" t="s">
        <v>564</v>
      </c>
      <c r="C453" s="176" t="s">
        <v>42</v>
      </c>
    </row>
    <row r="454" spans="1:3" x14ac:dyDescent="0.4">
      <c r="A454" s="5">
        <v>2734</v>
      </c>
      <c r="B454" s="3" t="s">
        <v>565</v>
      </c>
      <c r="C454" s="175" t="s">
        <v>50</v>
      </c>
    </row>
    <row r="455" spans="1:3" x14ac:dyDescent="0.4">
      <c r="A455" s="5">
        <v>2735</v>
      </c>
      <c r="B455" s="3" t="s">
        <v>566</v>
      </c>
      <c r="C455" s="175" t="s">
        <v>47</v>
      </c>
    </row>
    <row r="456" spans="1:3" x14ac:dyDescent="0.4">
      <c r="A456" s="5">
        <v>2736</v>
      </c>
      <c r="B456" s="3" t="s">
        <v>567</v>
      </c>
      <c r="C456" s="175" t="s">
        <v>47</v>
      </c>
    </row>
    <row r="457" spans="1:3" x14ac:dyDescent="0.4">
      <c r="A457" s="5">
        <v>2737</v>
      </c>
      <c r="B457" s="3" t="s">
        <v>568</v>
      </c>
      <c r="C457" s="176" t="s">
        <v>42</v>
      </c>
    </row>
    <row r="458" spans="1:3" x14ac:dyDescent="0.4">
      <c r="A458" s="5">
        <v>2742</v>
      </c>
      <c r="B458" s="3" t="s">
        <v>569</v>
      </c>
      <c r="C458" s="175" t="s">
        <v>3977</v>
      </c>
    </row>
    <row r="459" spans="1:3" x14ac:dyDescent="0.4">
      <c r="A459" s="5">
        <v>2743</v>
      </c>
      <c r="B459" s="3" t="s">
        <v>570</v>
      </c>
      <c r="C459" s="175" t="s">
        <v>51</v>
      </c>
    </row>
    <row r="460" spans="1:3" x14ac:dyDescent="0.4">
      <c r="A460" s="5">
        <v>2747</v>
      </c>
      <c r="B460" s="3" t="s">
        <v>571</v>
      </c>
      <c r="C460" s="175" t="s">
        <v>3977</v>
      </c>
    </row>
    <row r="461" spans="1:3" x14ac:dyDescent="0.4">
      <c r="A461" s="5">
        <v>2749</v>
      </c>
      <c r="B461" s="3" t="s">
        <v>572</v>
      </c>
      <c r="C461" s="176" t="s">
        <v>42</v>
      </c>
    </row>
    <row r="462" spans="1:3" x14ac:dyDescent="0.4">
      <c r="A462" s="5">
        <v>2750</v>
      </c>
      <c r="B462" s="3" t="s">
        <v>573</v>
      </c>
      <c r="C462" s="175" t="s">
        <v>42</v>
      </c>
    </row>
    <row r="463" spans="1:3" x14ac:dyDescent="0.4">
      <c r="A463" s="5">
        <v>2751</v>
      </c>
      <c r="B463" s="3" t="s">
        <v>574</v>
      </c>
      <c r="C463" s="175" t="s">
        <v>43</v>
      </c>
    </row>
    <row r="464" spans="1:3" x14ac:dyDescent="0.4">
      <c r="A464" s="5">
        <v>2752</v>
      </c>
      <c r="B464" s="3" t="s">
        <v>575</v>
      </c>
      <c r="C464" s="176" t="s">
        <v>51</v>
      </c>
    </row>
    <row r="465" spans="1:3" x14ac:dyDescent="0.4">
      <c r="A465" s="5">
        <v>2753</v>
      </c>
      <c r="B465" s="3" t="s">
        <v>576</v>
      </c>
      <c r="C465" s="175" t="s">
        <v>42</v>
      </c>
    </row>
    <row r="466" spans="1:3" x14ac:dyDescent="0.4">
      <c r="A466" s="5">
        <v>2754</v>
      </c>
      <c r="B466" s="3" t="s">
        <v>577</v>
      </c>
      <c r="C466" s="175" t="s">
        <v>42</v>
      </c>
    </row>
    <row r="467" spans="1:3" x14ac:dyDescent="0.4">
      <c r="A467" s="5">
        <v>2760</v>
      </c>
      <c r="B467" s="3" t="s">
        <v>578</v>
      </c>
      <c r="C467" s="175" t="s">
        <v>42</v>
      </c>
    </row>
    <row r="468" spans="1:3" x14ac:dyDescent="0.4">
      <c r="A468" s="5">
        <v>2761</v>
      </c>
      <c r="B468" s="3" t="s">
        <v>579</v>
      </c>
      <c r="C468" s="176" t="s">
        <v>44</v>
      </c>
    </row>
    <row r="469" spans="1:3" x14ac:dyDescent="0.4">
      <c r="A469" s="5">
        <v>2762</v>
      </c>
      <c r="B469" s="3" t="s">
        <v>580</v>
      </c>
      <c r="C469" s="176" t="s">
        <v>45</v>
      </c>
    </row>
    <row r="470" spans="1:3" x14ac:dyDescent="0.4">
      <c r="A470" s="5">
        <v>2763</v>
      </c>
      <c r="B470" s="3" t="s">
        <v>581</v>
      </c>
      <c r="C470" s="175" t="s">
        <v>42</v>
      </c>
    </row>
    <row r="471" spans="1:3" x14ac:dyDescent="0.4">
      <c r="A471" s="5">
        <v>2764</v>
      </c>
      <c r="B471" s="3" t="s">
        <v>582</v>
      </c>
      <c r="C471" s="176" t="s">
        <v>42</v>
      </c>
    </row>
    <row r="472" spans="1:3" x14ac:dyDescent="0.4">
      <c r="A472" s="5">
        <v>2767</v>
      </c>
      <c r="B472" s="3" t="s">
        <v>583</v>
      </c>
      <c r="C472" s="175" t="s">
        <v>42</v>
      </c>
    </row>
    <row r="473" spans="1:3" x14ac:dyDescent="0.4">
      <c r="A473" s="5">
        <v>2768</v>
      </c>
      <c r="B473" s="3" t="s">
        <v>584</v>
      </c>
      <c r="C473" s="175" t="s">
        <v>42</v>
      </c>
    </row>
    <row r="474" spans="1:3" x14ac:dyDescent="0.4">
      <c r="A474" s="5">
        <v>2769</v>
      </c>
      <c r="B474" s="3" t="s">
        <v>585</v>
      </c>
      <c r="C474" s="176" t="s">
        <v>44</v>
      </c>
    </row>
    <row r="475" spans="1:3" x14ac:dyDescent="0.4">
      <c r="A475" s="5">
        <v>2773</v>
      </c>
      <c r="B475" s="3" t="s">
        <v>586</v>
      </c>
      <c r="C475" s="176" t="s">
        <v>42</v>
      </c>
    </row>
    <row r="476" spans="1:3" x14ac:dyDescent="0.4">
      <c r="A476" s="5">
        <v>2776</v>
      </c>
      <c r="B476" s="3" t="s">
        <v>587</v>
      </c>
      <c r="C476" s="175" t="s">
        <v>3978</v>
      </c>
    </row>
    <row r="477" spans="1:3" x14ac:dyDescent="0.4">
      <c r="A477" s="5">
        <v>2777</v>
      </c>
      <c r="B477" s="3" t="s">
        <v>588</v>
      </c>
      <c r="C477" s="175" t="s">
        <v>51</v>
      </c>
    </row>
    <row r="478" spans="1:3" x14ac:dyDescent="0.4">
      <c r="A478" s="5">
        <v>2778</v>
      </c>
      <c r="B478" s="3" t="s">
        <v>589</v>
      </c>
      <c r="C478" s="176" t="s">
        <v>3977</v>
      </c>
    </row>
    <row r="479" spans="1:3" x14ac:dyDescent="0.4">
      <c r="A479" s="5">
        <v>2780</v>
      </c>
      <c r="B479" s="3" t="s">
        <v>590</v>
      </c>
      <c r="C479" s="175" t="s">
        <v>42</v>
      </c>
    </row>
    <row r="480" spans="1:3" x14ac:dyDescent="0.4">
      <c r="A480" s="5">
        <v>2782</v>
      </c>
      <c r="B480" s="3" t="s">
        <v>591</v>
      </c>
      <c r="C480" s="175" t="s">
        <v>42</v>
      </c>
    </row>
    <row r="481" spans="1:4" x14ac:dyDescent="0.4">
      <c r="A481" s="5">
        <v>2784</v>
      </c>
      <c r="B481" s="3" t="s">
        <v>592</v>
      </c>
      <c r="C481" s="175" t="s">
        <v>42</v>
      </c>
    </row>
    <row r="482" spans="1:4" x14ac:dyDescent="0.4">
      <c r="A482" s="5">
        <v>2788</v>
      </c>
      <c r="B482" s="3" t="s">
        <v>593</v>
      </c>
      <c r="C482" s="175" t="s">
        <v>51</v>
      </c>
    </row>
    <row r="483" spans="1:4" x14ac:dyDescent="0.4">
      <c r="A483" s="5">
        <v>2789</v>
      </c>
      <c r="B483" s="3" t="s">
        <v>594</v>
      </c>
      <c r="C483" s="175" t="s">
        <v>3977</v>
      </c>
    </row>
    <row r="484" spans="1:4" x14ac:dyDescent="0.4">
      <c r="A484" s="5">
        <v>2790</v>
      </c>
      <c r="B484" s="3" t="s">
        <v>595</v>
      </c>
      <c r="C484" s="175" t="s">
        <v>42</v>
      </c>
    </row>
    <row r="485" spans="1:4" x14ac:dyDescent="0.4">
      <c r="A485" s="5">
        <v>2791</v>
      </c>
      <c r="B485" s="3" t="s">
        <v>596</v>
      </c>
      <c r="C485" s="175" t="s">
        <v>44</v>
      </c>
    </row>
    <row r="486" spans="1:4" x14ac:dyDescent="0.4">
      <c r="A486" s="5">
        <v>2792</v>
      </c>
      <c r="B486" s="3" t="s">
        <v>597</v>
      </c>
      <c r="C486" s="175" t="s">
        <v>44</v>
      </c>
    </row>
    <row r="487" spans="1:4" x14ac:dyDescent="0.4">
      <c r="A487" s="5">
        <v>2795</v>
      </c>
      <c r="B487" s="3" t="s">
        <v>598</v>
      </c>
      <c r="C487" s="175" t="s">
        <v>42</v>
      </c>
    </row>
    <row r="488" spans="1:4" x14ac:dyDescent="0.4">
      <c r="A488" s="5">
        <v>2796</v>
      </c>
      <c r="B488" s="3" t="s">
        <v>599</v>
      </c>
      <c r="C488" s="176" t="s">
        <v>44</v>
      </c>
    </row>
    <row r="489" spans="1:4" x14ac:dyDescent="0.4">
      <c r="A489" s="5">
        <v>2798</v>
      </c>
      <c r="B489" s="3" t="s">
        <v>600</v>
      </c>
      <c r="C489" s="176" t="s">
        <v>3977</v>
      </c>
    </row>
    <row r="490" spans="1:4" x14ac:dyDescent="0.4">
      <c r="A490" s="5">
        <v>2801</v>
      </c>
      <c r="B490" s="3" t="s">
        <v>601</v>
      </c>
      <c r="C490" s="175" t="s">
        <v>42</v>
      </c>
    </row>
    <row r="491" spans="1:4" x14ac:dyDescent="0.4">
      <c r="A491" s="5">
        <v>2802</v>
      </c>
      <c r="B491" s="3" t="s">
        <v>602</v>
      </c>
      <c r="C491" s="175" t="s">
        <v>42</v>
      </c>
    </row>
    <row r="492" spans="1:4" x14ac:dyDescent="0.4">
      <c r="A492" s="5">
        <v>2804</v>
      </c>
      <c r="B492" s="3" t="s">
        <v>603</v>
      </c>
      <c r="C492" s="175" t="s">
        <v>42</v>
      </c>
    </row>
    <row r="493" spans="1:4" x14ac:dyDescent="0.4">
      <c r="A493" s="5">
        <v>2805</v>
      </c>
      <c r="B493" s="3" t="s">
        <v>604</v>
      </c>
      <c r="C493" s="176" t="s">
        <v>42</v>
      </c>
    </row>
    <row r="494" spans="1:4" x14ac:dyDescent="0.4">
      <c r="A494" s="5">
        <v>2806</v>
      </c>
      <c r="B494" s="3" t="s">
        <v>605</v>
      </c>
      <c r="C494" s="175" t="s">
        <v>42</v>
      </c>
    </row>
    <row r="495" spans="1:4" x14ac:dyDescent="0.4">
      <c r="A495" s="5">
        <v>2809</v>
      </c>
      <c r="B495" s="3" t="s">
        <v>606</v>
      </c>
      <c r="C495" s="175" t="s">
        <v>50</v>
      </c>
    </row>
    <row r="496" spans="1:4" x14ac:dyDescent="0.4">
      <c r="A496" s="5">
        <v>2810</v>
      </c>
      <c r="B496" s="3" t="s">
        <v>607</v>
      </c>
      <c r="C496" s="176" t="s">
        <v>42</v>
      </c>
      <c r="D496" s="178">
        <v>44094</v>
      </c>
    </row>
    <row r="497" spans="1:4" x14ac:dyDescent="0.4">
      <c r="A497" s="5">
        <v>2811</v>
      </c>
      <c r="B497" s="3" t="s">
        <v>608</v>
      </c>
      <c r="C497" s="176" t="s">
        <v>51</v>
      </c>
    </row>
    <row r="498" spans="1:4" x14ac:dyDescent="0.4">
      <c r="A498" s="5">
        <v>2812</v>
      </c>
      <c r="B498" s="3" t="s">
        <v>609</v>
      </c>
      <c r="C498" s="175" t="s">
        <v>42</v>
      </c>
    </row>
    <row r="499" spans="1:4" x14ac:dyDescent="0.4">
      <c r="A499" s="5">
        <v>2813</v>
      </c>
      <c r="B499" s="3" t="s">
        <v>610</v>
      </c>
      <c r="C499" s="175" t="s">
        <v>42</v>
      </c>
    </row>
    <row r="500" spans="1:4" x14ac:dyDescent="0.4">
      <c r="A500" s="5">
        <v>2814</v>
      </c>
      <c r="B500" s="3" t="s">
        <v>611</v>
      </c>
      <c r="C500" s="175" t="s">
        <v>42</v>
      </c>
    </row>
    <row r="501" spans="1:4" x14ac:dyDescent="0.4">
      <c r="A501" s="5">
        <v>2815</v>
      </c>
      <c r="B501" s="3" t="s">
        <v>612</v>
      </c>
      <c r="C501" s="176" t="s">
        <v>42</v>
      </c>
    </row>
    <row r="502" spans="1:4" x14ac:dyDescent="0.4">
      <c r="A502" s="5">
        <v>2816</v>
      </c>
      <c r="B502" s="3" t="s">
        <v>613</v>
      </c>
      <c r="C502" s="176" t="s">
        <v>42</v>
      </c>
      <c r="D502" s="178">
        <v>43850</v>
      </c>
    </row>
    <row r="503" spans="1:4" x14ac:dyDescent="0.4">
      <c r="A503" s="5">
        <v>2818</v>
      </c>
      <c r="B503" s="3" t="s">
        <v>614</v>
      </c>
      <c r="C503" s="176" t="s">
        <v>42</v>
      </c>
    </row>
    <row r="504" spans="1:4" x14ac:dyDescent="0.4">
      <c r="A504" s="5">
        <v>2819</v>
      </c>
      <c r="B504" s="3" t="s">
        <v>615</v>
      </c>
      <c r="C504" s="175" t="s">
        <v>42</v>
      </c>
    </row>
    <row r="505" spans="1:4" x14ac:dyDescent="0.4">
      <c r="A505" s="5">
        <v>2820</v>
      </c>
      <c r="B505" s="3" t="s">
        <v>616</v>
      </c>
      <c r="C505" s="175" t="s">
        <v>45</v>
      </c>
    </row>
    <row r="506" spans="1:4" x14ac:dyDescent="0.4">
      <c r="A506" s="5">
        <v>2830</v>
      </c>
      <c r="B506" s="3" t="s">
        <v>617</v>
      </c>
      <c r="C506" s="175" t="s">
        <v>50</v>
      </c>
    </row>
    <row r="507" spans="1:4" x14ac:dyDescent="0.4">
      <c r="A507" s="5">
        <v>2831</v>
      </c>
      <c r="B507" s="3" t="s">
        <v>618</v>
      </c>
      <c r="C507" s="176" t="s">
        <v>42</v>
      </c>
    </row>
    <row r="508" spans="1:4" x14ac:dyDescent="0.4">
      <c r="A508" s="5">
        <v>2871</v>
      </c>
      <c r="B508" s="3" t="s">
        <v>619</v>
      </c>
      <c r="C508" s="175" t="s">
        <v>42</v>
      </c>
    </row>
    <row r="509" spans="1:4" x14ac:dyDescent="0.4">
      <c r="A509" s="5">
        <v>2872</v>
      </c>
      <c r="B509" s="3" t="s">
        <v>620</v>
      </c>
      <c r="C509" s="176" t="s">
        <v>3977</v>
      </c>
    </row>
    <row r="510" spans="1:4" x14ac:dyDescent="0.4">
      <c r="A510" s="5">
        <v>2874</v>
      </c>
      <c r="B510" s="3" t="s">
        <v>621</v>
      </c>
      <c r="C510" s="175" t="s">
        <v>48</v>
      </c>
    </row>
    <row r="511" spans="1:4" x14ac:dyDescent="0.4">
      <c r="A511" s="5">
        <v>2875</v>
      </c>
      <c r="B511" s="3" t="s">
        <v>622</v>
      </c>
      <c r="C511" s="175" t="s">
        <v>42</v>
      </c>
    </row>
    <row r="512" spans="1:4" x14ac:dyDescent="0.4">
      <c r="A512" s="5">
        <v>2876</v>
      </c>
      <c r="B512" s="3" t="s">
        <v>623</v>
      </c>
      <c r="C512" s="175" t="s">
        <v>42</v>
      </c>
    </row>
    <row r="513" spans="1:4" x14ac:dyDescent="0.4">
      <c r="A513" s="5">
        <v>2877</v>
      </c>
      <c r="B513" s="3" t="s">
        <v>624</v>
      </c>
      <c r="C513" s="175" t="s">
        <v>42</v>
      </c>
    </row>
    <row r="514" spans="1:4" x14ac:dyDescent="0.4">
      <c r="A514" s="5">
        <v>2882</v>
      </c>
      <c r="B514" s="3" t="s">
        <v>625</v>
      </c>
      <c r="C514" s="176" t="s">
        <v>42</v>
      </c>
    </row>
    <row r="515" spans="1:4" x14ac:dyDescent="0.4">
      <c r="A515" s="5">
        <v>2883</v>
      </c>
      <c r="B515" s="3" t="s">
        <v>626</v>
      </c>
      <c r="C515" s="176" t="s">
        <v>42</v>
      </c>
    </row>
    <row r="516" spans="1:4" x14ac:dyDescent="0.4">
      <c r="A516" s="5">
        <v>2884</v>
      </c>
      <c r="B516" s="3" t="s">
        <v>627</v>
      </c>
      <c r="C516" s="176" t="s">
        <v>3977</v>
      </c>
    </row>
    <row r="517" spans="1:4" x14ac:dyDescent="0.4">
      <c r="A517" s="5">
        <v>2892</v>
      </c>
      <c r="B517" s="3" t="s">
        <v>628</v>
      </c>
      <c r="C517" s="175" t="s">
        <v>42</v>
      </c>
    </row>
    <row r="518" spans="1:4" x14ac:dyDescent="0.4">
      <c r="A518" s="5">
        <v>2894</v>
      </c>
      <c r="B518" s="3" t="s">
        <v>629</v>
      </c>
      <c r="C518" s="175" t="s">
        <v>42</v>
      </c>
      <c r="D518" s="178">
        <v>43905</v>
      </c>
    </row>
    <row r="519" spans="1:4" x14ac:dyDescent="0.4">
      <c r="A519" s="5">
        <v>2897</v>
      </c>
      <c r="B519" s="3" t="s">
        <v>630</v>
      </c>
      <c r="C519" s="176" t="s">
        <v>42</v>
      </c>
    </row>
    <row r="520" spans="1:4" x14ac:dyDescent="0.4">
      <c r="A520" s="5">
        <v>2899</v>
      </c>
      <c r="B520" s="3" t="s">
        <v>631</v>
      </c>
      <c r="C520" s="175" t="s">
        <v>42</v>
      </c>
    </row>
    <row r="521" spans="1:4" x14ac:dyDescent="0.4">
      <c r="A521" s="5">
        <v>2901</v>
      </c>
      <c r="B521" s="3" t="s">
        <v>632</v>
      </c>
      <c r="C521" s="175" t="s">
        <v>42</v>
      </c>
    </row>
    <row r="522" spans="1:4" x14ac:dyDescent="0.4">
      <c r="A522" s="5">
        <v>2902</v>
      </c>
      <c r="B522" s="3" t="s">
        <v>633</v>
      </c>
      <c r="C522" s="175" t="s">
        <v>42</v>
      </c>
    </row>
    <row r="523" spans="1:4" x14ac:dyDescent="0.4">
      <c r="A523" s="5">
        <v>2903</v>
      </c>
      <c r="B523" s="3" t="s">
        <v>634</v>
      </c>
      <c r="C523" s="175" t="s">
        <v>42</v>
      </c>
    </row>
    <row r="524" spans="1:4" x14ac:dyDescent="0.4">
      <c r="A524" s="5">
        <v>2904</v>
      </c>
      <c r="B524" s="3" t="s">
        <v>635</v>
      </c>
      <c r="C524" s="175" t="s">
        <v>45</v>
      </c>
    </row>
    <row r="525" spans="1:4" x14ac:dyDescent="0.4">
      <c r="A525" s="5">
        <v>2905</v>
      </c>
      <c r="B525" s="3" t="s">
        <v>636</v>
      </c>
      <c r="C525" s="175" t="s">
        <v>42</v>
      </c>
    </row>
    <row r="526" spans="1:4" x14ac:dyDescent="0.4">
      <c r="A526" s="5">
        <v>2907</v>
      </c>
      <c r="B526" s="3" t="s">
        <v>637</v>
      </c>
      <c r="C526" s="175" t="s">
        <v>42</v>
      </c>
    </row>
    <row r="527" spans="1:4" x14ac:dyDescent="0.4">
      <c r="A527" s="5">
        <v>2908</v>
      </c>
      <c r="B527" s="3" t="s">
        <v>638</v>
      </c>
      <c r="C527" s="175" t="s">
        <v>42</v>
      </c>
    </row>
    <row r="528" spans="1:4" x14ac:dyDescent="0.4">
      <c r="A528" s="5">
        <v>2910</v>
      </c>
      <c r="B528" s="3" t="s">
        <v>639</v>
      </c>
      <c r="C528" s="176" t="s">
        <v>43</v>
      </c>
      <c r="D528" s="178">
        <v>43971</v>
      </c>
    </row>
    <row r="529" spans="1:3" x14ac:dyDescent="0.4">
      <c r="A529" s="5">
        <v>2911</v>
      </c>
      <c r="B529" s="3" t="s">
        <v>640</v>
      </c>
      <c r="C529" s="176" t="s">
        <v>42</v>
      </c>
    </row>
    <row r="530" spans="1:3" x14ac:dyDescent="0.4">
      <c r="A530" s="5">
        <v>2914</v>
      </c>
      <c r="B530" s="3" t="s">
        <v>641</v>
      </c>
      <c r="C530" s="175" t="s">
        <v>51</v>
      </c>
    </row>
    <row r="531" spans="1:3" x14ac:dyDescent="0.4">
      <c r="A531" s="5">
        <v>2915</v>
      </c>
      <c r="B531" s="3" t="s">
        <v>642</v>
      </c>
      <c r="C531" s="175" t="s">
        <v>42</v>
      </c>
    </row>
    <row r="532" spans="1:3" x14ac:dyDescent="0.4">
      <c r="A532" s="5">
        <v>2916</v>
      </c>
      <c r="B532" s="3" t="s">
        <v>643</v>
      </c>
      <c r="C532" s="176" t="s">
        <v>42</v>
      </c>
    </row>
    <row r="533" spans="1:3" x14ac:dyDescent="0.4">
      <c r="A533" s="5">
        <v>2917</v>
      </c>
      <c r="B533" s="3" t="s">
        <v>644</v>
      </c>
      <c r="C533" s="175" t="s">
        <v>48</v>
      </c>
    </row>
    <row r="534" spans="1:3" x14ac:dyDescent="0.4">
      <c r="A534" s="5">
        <v>2918</v>
      </c>
      <c r="B534" s="3" t="s">
        <v>645</v>
      </c>
      <c r="C534" s="172" t="s">
        <v>3977</v>
      </c>
    </row>
    <row r="535" spans="1:3" x14ac:dyDescent="0.4">
      <c r="A535" s="5">
        <v>2919</v>
      </c>
      <c r="B535" s="3" t="s">
        <v>646</v>
      </c>
      <c r="C535" s="172" t="s">
        <v>42</v>
      </c>
    </row>
    <row r="536" spans="1:3" x14ac:dyDescent="0.4">
      <c r="A536" s="5">
        <v>2922</v>
      </c>
      <c r="B536" s="3" t="s">
        <v>647</v>
      </c>
      <c r="C536" s="172" t="s">
        <v>42</v>
      </c>
    </row>
    <row r="537" spans="1:3" x14ac:dyDescent="0.4">
      <c r="A537" s="5">
        <v>2923</v>
      </c>
      <c r="B537" s="3" t="s">
        <v>648</v>
      </c>
      <c r="C537" s="173" t="s">
        <v>43</v>
      </c>
    </row>
    <row r="538" spans="1:3" x14ac:dyDescent="0.4">
      <c r="A538" s="5">
        <v>2924</v>
      </c>
      <c r="B538" s="3" t="s">
        <v>649</v>
      </c>
      <c r="C538" s="173" t="s">
        <v>42</v>
      </c>
    </row>
    <row r="539" spans="1:3" x14ac:dyDescent="0.4">
      <c r="A539" s="5">
        <v>2925</v>
      </c>
      <c r="B539" s="3" t="s">
        <v>650</v>
      </c>
      <c r="C539" s="172" t="s">
        <v>3977</v>
      </c>
    </row>
    <row r="540" spans="1:3" x14ac:dyDescent="0.4">
      <c r="A540" s="5">
        <v>2926</v>
      </c>
      <c r="B540" s="3" t="s">
        <v>651</v>
      </c>
      <c r="C540" s="172" t="s">
        <v>48</v>
      </c>
    </row>
    <row r="541" spans="1:3" x14ac:dyDescent="0.4">
      <c r="A541" s="5">
        <v>2927</v>
      </c>
      <c r="B541" s="3" t="s">
        <v>652</v>
      </c>
      <c r="C541" s="173" t="s">
        <v>47</v>
      </c>
    </row>
    <row r="542" spans="1:3" x14ac:dyDescent="0.4">
      <c r="A542" s="5">
        <v>2928</v>
      </c>
      <c r="B542" s="3" t="s">
        <v>653</v>
      </c>
      <c r="C542" s="172" t="s">
        <v>42</v>
      </c>
    </row>
    <row r="543" spans="1:3" x14ac:dyDescent="0.4">
      <c r="A543" s="5">
        <v>2929</v>
      </c>
      <c r="B543" s="3" t="s">
        <v>654</v>
      </c>
      <c r="C543" s="172" t="s">
        <v>46</v>
      </c>
    </row>
    <row r="544" spans="1:3" x14ac:dyDescent="0.4">
      <c r="A544" s="5">
        <v>2930</v>
      </c>
      <c r="B544" s="3" t="s">
        <v>655</v>
      </c>
      <c r="C544" s="172" t="s">
        <v>3977</v>
      </c>
    </row>
    <row r="545" spans="1:3" x14ac:dyDescent="0.4">
      <c r="A545" s="5">
        <v>2931</v>
      </c>
      <c r="B545" s="3" t="s">
        <v>656</v>
      </c>
      <c r="C545" s="172" t="s">
        <v>48</v>
      </c>
    </row>
    <row r="546" spans="1:3" x14ac:dyDescent="0.4">
      <c r="A546" s="5">
        <v>2932</v>
      </c>
      <c r="B546" s="3" t="s">
        <v>4004</v>
      </c>
      <c r="C546" s="173" t="s">
        <v>4024</v>
      </c>
    </row>
    <row r="547" spans="1:3" x14ac:dyDescent="0.4">
      <c r="A547" s="5">
        <v>2933</v>
      </c>
      <c r="B547" s="3" t="s">
        <v>4090</v>
      </c>
      <c r="C547" s="173"/>
    </row>
    <row r="548" spans="1:3" x14ac:dyDescent="0.4">
      <c r="A548" s="5">
        <v>2934</v>
      </c>
      <c r="B548" s="3" t="s">
        <v>4132</v>
      </c>
      <c r="C548" s="184"/>
    </row>
    <row r="549" spans="1:3" x14ac:dyDescent="0.4">
      <c r="A549" s="5">
        <v>2961</v>
      </c>
      <c r="B549" s="3" t="s">
        <v>4153</v>
      </c>
      <c r="C549" s="184"/>
    </row>
    <row r="550" spans="1:3" x14ac:dyDescent="0.4">
      <c r="A550" s="5">
        <v>2970</v>
      </c>
      <c r="B550" s="3" t="s">
        <v>657</v>
      </c>
      <c r="C550" s="172" t="s">
        <v>51</v>
      </c>
    </row>
    <row r="551" spans="1:3" x14ac:dyDescent="0.4">
      <c r="A551" s="5">
        <v>2971</v>
      </c>
      <c r="B551" s="3" t="s">
        <v>658</v>
      </c>
      <c r="C551" s="173"/>
    </row>
    <row r="552" spans="1:3" x14ac:dyDescent="0.4">
      <c r="A552" s="5">
        <v>2972</v>
      </c>
      <c r="B552" s="3" t="s">
        <v>659</v>
      </c>
      <c r="C552" s="173"/>
    </row>
    <row r="553" spans="1:3" x14ac:dyDescent="0.4">
      <c r="A553" s="5">
        <v>2974</v>
      </c>
      <c r="B553" s="3" t="s">
        <v>660</v>
      </c>
      <c r="C553" s="172" t="s">
        <v>48</v>
      </c>
    </row>
    <row r="554" spans="1:3" x14ac:dyDescent="0.4">
      <c r="A554" s="5">
        <v>2975</v>
      </c>
      <c r="B554" s="3" t="s">
        <v>661</v>
      </c>
      <c r="C554" s="172" t="s">
        <v>50</v>
      </c>
    </row>
    <row r="555" spans="1:3" x14ac:dyDescent="0.4">
      <c r="A555" s="5">
        <v>2976</v>
      </c>
      <c r="B555" s="3" t="s">
        <v>662</v>
      </c>
      <c r="C555" s="172" t="s">
        <v>42</v>
      </c>
    </row>
    <row r="556" spans="1:3" x14ac:dyDescent="0.4">
      <c r="A556" s="5">
        <v>2978</v>
      </c>
      <c r="B556" s="3" t="s">
        <v>663</v>
      </c>
      <c r="C556" s="172" t="s">
        <v>46</v>
      </c>
    </row>
    <row r="557" spans="1:3" x14ac:dyDescent="0.4">
      <c r="A557" s="5">
        <v>2979</v>
      </c>
      <c r="B557" s="3" t="s">
        <v>664</v>
      </c>
      <c r="C557" s="173"/>
    </row>
    <row r="558" spans="1:3" x14ac:dyDescent="0.4">
      <c r="A558" s="5">
        <v>2980</v>
      </c>
      <c r="B558" s="3" t="s">
        <v>665</v>
      </c>
      <c r="C558" s="172" t="s">
        <v>42</v>
      </c>
    </row>
    <row r="559" spans="1:3" x14ac:dyDescent="0.4">
      <c r="A559" s="5">
        <v>2981</v>
      </c>
      <c r="B559" s="3" t="s">
        <v>666</v>
      </c>
      <c r="C559" s="172" t="s">
        <v>42</v>
      </c>
    </row>
    <row r="560" spans="1:3" x14ac:dyDescent="0.4">
      <c r="A560" s="5">
        <v>2983</v>
      </c>
      <c r="B560" s="3" t="s">
        <v>667</v>
      </c>
      <c r="C560" s="173" t="s">
        <v>3978</v>
      </c>
    </row>
    <row r="561" spans="1:3" x14ac:dyDescent="0.4">
      <c r="A561" s="5">
        <v>2983</v>
      </c>
      <c r="B561" s="3" t="s">
        <v>4114</v>
      </c>
      <c r="C561" s="173"/>
    </row>
    <row r="562" spans="1:3" x14ac:dyDescent="0.4">
      <c r="A562" s="5">
        <v>2984</v>
      </c>
      <c r="B562" s="3" t="s">
        <v>4229</v>
      </c>
      <c r="C562" s="184"/>
    </row>
    <row r="563" spans="1:3" x14ac:dyDescent="0.4">
      <c r="A563" s="5">
        <v>2984</v>
      </c>
      <c r="B563" s="3" t="s">
        <v>668</v>
      </c>
      <c r="C563" s="173" t="s">
        <v>42</v>
      </c>
    </row>
    <row r="564" spans="1:3" x14ac:dyDescent="0.4">
      <c r="A564" s="5">
        <v>2987</v>
      </c>
      <c r="B564" s="3" t="s">
        <v>4009</v>
      </c>
      <c r="C564" s="173" t="s">
        <v>4028</v>
      </c>
    </row>
    <row r="565" spans="1:3" x14ac:dyDescent="0.4">
      <c r="A565" s="5">
        <v>2991</v>
      </c>
      <c r="B565" s="3" t="s">
        <v>4120</v>
      </c>
      <c r="C565" s="173"/>
    </row>
    <row r="566" spans="1:3" x14ac:dyDescent="0.4">
      <c r="A566" s="5">
        <v>2993</v>
      </c>
      <c r="B566" s="3" t="s">
        <v>4188</v>
      </c>
      <c r="C566" s="184"/>
    </row>
    <row r="567" spans="1:3" x14ac:dyDescent="0.4">
      <c r="A567" s="5">
        <v>2997</v>
      </c>
      <c r="B567" s="3" t="s">
        <v>4213</v>
      </c>
      <c r="C567" s="184"/>
    </row>
    <row r="568" spans="1:3" x14ac:dyDescent="0.4">
      <c r="A568" s="5">
        <v>2998</v>
      </c>
      <c r="B568" s="3" t="s">
        <v>4214</v>
      </c>
      <c r="C568" s="184"/>
    </row>
    <row r="569" spans="1:3" x14ac:dyDescent="0.4">
      <c r="A569" s="5">
        <v>2999</v>
      </c>
      <c r="B569" s="3" t="s">
        <v>4227</v>
      </c>
      <c r="C569" s="184"/>
    </row>
    <row r="570" spans="1:3" x14ac:dyDescent="0.4">
      <c r="A570" s="5">
        <v>3001</v>
      </c>
      <c r="B570" s="3" t="s">
        <v>669</v>
      </c>
      <c r="C570" s="172" t="s">
        <v>51</v>
      </c>
    </row>
    <row r="571" spans="1:3" x14ac:dyDescent="0.4">
      <c r="A571" s="5">
        <v>3002</v>
      </c>
      <c r="B571" s="3" t="s">
        <v>670</v>
      </c>
      <c r="C571" s="173" t="s">
        <v>42</v>
      </c>
    </row>
    <row r="572" spans="1:3" x14ac:dyDescent="0.4">
      <c r="A572" s="5">
        <v>3003</v>
      </c>
      <c r="B572" s="3" t="s">
        <v>671</v>
      </c>
      <c r="C572" s="172" t="s">
        <v>51</v>
      </c>
    </row>
    <row r="573" spans="1:3" x14ac:dyDescent="0.4">
      <c r="A573" s="5">
        <v>3004</v>
      </c>
      <c r="B573" s="3" t="s">
        <v>672</v>
      </c>
      <c r="C573" s="172" t="s">
        <v>42</v>
      </c>
    </row>
    <row r="574" spans="1:3" x14ac:dyDescent="0.4">
      <c r="A574" s="5">
        <v>3010</v>
      </c>
      <c r="B574" s="3" t="s">
        <v>673</v>
      </c>
      <c r="C574" s="172" t="s">
        <v>42</v>
      </c>
    </row>
    <row r="575" spans="1:3" x14ac:dyDescent="0.4">
      <c r="A575" s="5">
        <v>3011</v>
      </c>
      <c r="B575" s="3" t="s">
        <v>674</v>
      </c>
      <c r="C575" s="172" t="s">
        <v>42</v>
      </c>
    </row>
    <row r="576" spans="1:3" x14ac:dyDescent="0.4">
      <c r="A576" s="5">
        <v>3020</v>
      </c>
      <c r="B576" s="3" t="s">
        <v>675</v>
      </c>
      <c r="C576" s="172" t="s">
        <v>42</v>
      </c>
    </row>
    <row r="577" spans="1:3" x14ac:dyDescent="0.4">
      <c r="A577" s="5">
        <v>3021</v>
      </c>
      <c r="B577" s="3" t="s">
        <v>676</v>
      </c>
      <c r="C577" s="172" t="s">
        <v>44</v>
      </c>
    </row>
    <row r="578" spans="1:3" x14ac:dyDescent="0.4">
      <c r="A578" s="5">
        <v>3023</v>
      </c>
      <c r="B578" s="3" t="s">
        <v>677</v>
      </c>
      <c r="C578" s="172" t="s">
        <v>42</v>
      </c>
    </row>
    <row r="579" spans="1:3" x14ac:dyDescent="0.4">
      <c r="A579" s="5">
        <v>3024</v>
      </c>
      <c r="B579" s="3" t="s">
        <v>678</v>
      </c>
      <c r="C579" s="172" t="s">
        <v>42</v>
      </c>
    </row>
    <row r="580" spans="1:3" x14ac:dyDescent="0.4">
      <c r="A580" s="5">
        <v>3028</v>
      </c>
      <c r="B580" s="3" t="s">
        <v>679</v>
      </c>
      <c r="C580" s="173" t="s">
        <v>45</v>
      </c>
    </row>
    <row r="581" spans="1:3" x14ac:dyDescent="0.4">
      <c r="A581" s="5">
        <v>3030</v>
      </c>
      <c r="B581" s="3" t="s">
        <v>680</v>
      </c>
      <c r="C581" s="172" t="s">
        <v>3977</v>
      </c>
    </row>
    <row r="582" spans="1:3" x14ac:dyDescent="0.4">
      <c r="A582" s="5">
        <v>3031</v>
      </c>
      <c r="B582" s="3" t="s">
        <v>681</v>
      </c>
      <c r="C582" s="172" t="s">
        <v>43</v>
      </c>
    </row>
    <row r="583" spans="1:3" x14ac:dyDescent="0.4">
      <c r="A583" s="5">
        <v>3032</v>
      </c>
      <c r="B583" s="3" t="s">
        <v>682</v>
      </c>
      <c r="C583" s="173" t="s">
        <v>42</v>
      </c>
    </row>
    <row r="584" spans="1:3" x14ac:dyDescent="0.4">
      <c r="A584" s="5">
        <v>3034</v>
      </c>
      <c r="B584" s="3" t="s">
        <v>683</v>
      </c>
      <c r="C584" s="172" t="s">
        <v>42</v>
      </c>
    </row>
    <row r="585" spans="1:3" x14ac:dyDescent="0.4">
      <c r="A585" s="5">
        <v>3035</v>
      </c>
      <c r="B585" s="3" t="s">
        <v>684</v>
      </c>
      <c r="C585" s="173" t="s">
        <v>47</v>
      </c>
    </row>
    <row r="586" spans="1:3" x14ac:dyDescent="0.4">
      <c r="A586" s="5">
        <v>3036</v>
      </c>
      <c r="B586" s="3" t="s">
        <v>685</v>
      </c>
      <c r="C586" s="172" t="s">
        <v>42</v>
      </c>
    </row>
    <row r="587" spans="1:3" x14ac:dyDescent="0.4">
      <c r="A587" s="5">
        <v>3038</v>
      </c>
      <c r="B587" s="3" t="s">
        <v>686</v>
      </c>
      <c r="C587" s="172" t="s">
        <v>49</v>
      </c>
    </row>
    <row r="588" spans="1:3" x14ac:dyDescent="0.4">
      <c r="A588" s="5">
        <v>3040</v>
      </c>
      <c r="B588" s="3" t="s">
        <v>687</v>
      </c>
      <c r="C588" s="172" t="s">
        <v>51</v>
      </c>
    </row>
    <row r="589" spans="1:3" x14ac:dyDescent="0.4">
      <c r="A589" s="5">
        <v>3041</v>
      </c>
      <c r="B589" s="3" t="s">
        <v>688</v>
      </c>
      <c r="C589" s="172" t="s">
        <v>45</v>
      </c>
    </row>
    <row r="590" spans="1:3" x14ac:dyDescent="0.4">
      <c r="A590" s="5">
        <v>3042</v>
      </c>
      <c r="B590" s="3" t="s">
        <v>689</v>
      </c>
      <c r="C590" s="172" t="s">
        <v>42</v>
      </c>
    </row>
    <row r="591" spans="1:3" x14ac:dyDescent="0.4">
      <c r="A591" s="5">
        <v>3045</v>
      </c>
      <c r="B591" s="3" t="s">
        <v>690</v>
      </c>
      <c r="C591" s="172" t="s">
        <v>47</v>
      </c>
    </row>
    <row r="592" spans="1:3" x14ac:dyDescent="0.4">
      <c r="A592" s="5">
        <v>3046</v>
      </c>
      <c r="B592" s="3" t="s">
        <v>691</v>
      </c>
      <c r="C592" s="172" t="s">
        <v>47</v>
      </c>
    </row>
    <row r="593" spans="1:3" x14ac:dyDescent="0.4">
      <c r="A593" s="5">
        <v>3047</v>
      </c>
      <c r="B593" s="3" t="s">
        <v>692</v>
      </c>
      <c r="C593" s="172" t="s">
        <v>51</v>
      </c>
    </row>
    <row r="594" spans="1:3" x14ac:dyDescent="0.4">
      <c r="A594" s="5">
        <v>3048</v>
      </c>
      <c r="B594" s="3" t="s">
        <v>693</v>
      </c>
      <c r="C594" s="173" t="s">
        <v>47</v>
      </c>
    </row>
    <row r="595" spans="1:3" x14ac:dyDescent="0.4">
      <c r="A595" s="5">
        <v>3050</v>
      </c>
      <c r="B595" s="3" t="s">
        <v>694</v>
      </c>
      <c r="C595" s="172" t="s">
        <v>3977</v>
      </c>
    </row>
    <row r="596" spans="1:3" x14ac:dyDescent="0.4">
      <c r="A596" s="5">
        <v>3053</v>
      </c>
      <c r="B596" s="3" t="s">
        <v>695</v>
      </c>
      <c r="C596" s="173" t="s">
        <v>51</v>
      </c>
    </row>
    <row r="597" spans="1:3" x14ac:dyDescent="0.4">
      <c r="A597" s="5">
        <v>3054</v>
      </c>
      <c r="B597" s="3" t="s">
        <v>696</v>
      </c>
      <c r="C597" s="172" t="s">
        <v>51</v>
      </c>
    </row>
    <row r="598" spans="1:3" x14ac:dyDescent="0.4">
      <c r="A598" s="5">
        <v>3055</v>
      </c>
      <c r="B598" s="3" t="s">
        <v>697</v>
      </c>
      <c r="C598" s="172" t="s">
        <v>42</v>
      </c>
    </row>
    <row r="599" spans="1:3" x14ac:dyDescent="0.4">
      <c r="A599" s="5">
        <v>3057</v>
      </c>
      <c r="B599" s="3" t="s">
        <v>698</v>
      </c>
      <c r="C599" s="172" t="s">
        <v>3977</v>
      </c>
    </row>
    <row r="600" spans="1:3" x14ac:dyDescent="0.4">
      <c r="A600" s="5">
        <v>3058</v>
      </c>
      <c r="B600" s="3" t="s">
        <v>699</v>
      </c>
      <c r="C600" s="173" t="s">
        <v>42</v>
      </c>
    </row>
    <row r="601" spans="1:3" x14ac:dyDescent="0.4">
      <c r="A601" s="5">
        <v>3059</v>
      </c>
      <c r="B601" s="3" t="s">
        <v>700</v>
      </c>
      <c r="C601" s="172" t="s">
        <v>42</v>
      </c>
    </row>
    <row r="602" spans="1:3" x14ac:dyDescent="0.4">
      <c r="A602" s="5">
        <v>3063</v>
      </c>
      <c r="B602" s="3" t="s">
        <v>701</v>
      </c>
      <c r="C602" s="173" t="s">
        <v>3977</v>
      </c>
    </row>
    <row r="603" spans="1:3" x14ac:dyDescent="0.4">
      <c r="A603" s="5">
        <v>3064</v>
      </c>
      <c r="B603" s="3" t="s">
        <v>702</v>
      </c>
      <c r="C603" s="172" t="s">
        <v>51</v>
      </c>
    </row>
    <row r="604" spans="1:3" x14ac:dyDescent="0.4">
      <c r="A604" s="5">
        <v>3065</v>
      </c>
      <c r="B604" s="3" t="s">
        <v>703</v>
      </c>
      <c r="C604" s="173" t="s">
        <v>3977</v>
      </c>
    </row>
    <row r="605" spans="1:3" x14ac:dyDescent="0.4">
      <c r="A605" s="5">
        <v>3066</v>
      </c>
      <c r="B605" s="3" t="s">
        <v>704</v>
      </c>
      <c r="C605" s="173" t="s">
        <v>42</v>
      </c>
    </row>
    <row r="606" spans="1:3" x14ac:dyDescent="0.4">
      <c r="A606" s="5">
        <v>3067</v>
      </c>
      <c r="B606" s="3" t="s">
        <v>705</v>
      </c>
      <c r="C606" s="173" t="s">
        <v>48</v>
      </c>
    </row>
    <row r="607" spans="1:3" x14ac:dyDescent="0.4">
      <c r="A607" s="5">
        <v>3068</v>
      </c>
      <c r="B607" s="3" t="s">
        <v>706</v>
      </c>
      <c r="C607" s="172" t="s">
        <v>42</v>
      </c>
    </row>
    <row r="608" spans="1:3" x14ac:dyDescent="0.4">
      <c r="A608" s="5">
        <v>3069</v>
      </c>
      <c r="B608" s="3" t="s">
        <v>707</v>
      </c>
      <c r="C608" s="173" t="s">
        <v>42</v>
      </c>
    </row>
    <row r="609" spans="1:3" x14ac:dyDescent="0.4">
      <c r="A609" s="5">
        <v>3070</v>
      </c>
      <c r="B609" s="3" t="s">
        <v>708</v>
      </c>
      <c r="C609" s="173" t="s">
        <v>3978</v>
      </c>
    </row>
    <row r="610" spans="1:3" x14ac:dyDescent="0.4">
      <c r="A610" s="5">
        <v>3071</v>
      </c>
      <c r="B610" s="3" t="s">
        <v>709</v>
      </c>
      <c r="C610" s="172" t="s">
        <v>3978</v>
      </c>
    </row>
    <row r="611" spans="1:3" x14ac:dyDescent="0.4">
      <c r="A611" s="5">
        <v>3073</v>
      </c>
      <c r="B611" s="3" t="s">
        <v>710</v>
      </c>
      <c r="C611" s="172" t="s">
        <v>3977</v>
      </c>
    </row>
    <row r="612" spans="1:3" x14ac:dyDescent="0.4">
      <c r="A612" s="5">
        <v>3075</v>
      </c>
      <c r="B612" s="3" t="s">
        <v>711</v>
      </c>
      <c r="C612" s="174" t="s">
        <v>44</v>
      </c>
    </row>
    <row r="613" spans="1:3" x14ac:dyDescent="0.4">
      <c r="A613" s="5">
        <v>3076</v>
      </c>
      <c r="B613" s="3" t="s">
        <v>712</v>
      </c>
      <c r="C613" s="172" t="s">
        <v>45</v>
      </c>
    </row>
    <row r="614" spans="1:3" x14ac:dyDescent="0.4">
      <c r="A614" s="5">
        <v>3077</v>
      </c>
      <c r="B614" s="3" t="s">
        <v>713</v>
      </c>
      <c r="C614" s="172" t="s">
        <v>42</v>
      </c>
    </row>
    <row r="615" spans="1:3" x14ac:dyDescent="0.4">
      <c r="A615" s="5">
        <v>3079</v>
      </c>
      <c r="B615" s="3" t="s">
        <v>714</v>
      </c>
      <c r="C615" s="172" t="s">
        <v>42</v>
      </c>
    </row>
    <row r="616" spans="1:3" x14ac:dyDescent="0.4">
      <c r="A616" s="5">
        <v>3080</v>
      </c>
      <c r="B616" s="3" t="s">
        <v>715</v>
      </c>
      <c r="C616" s="172" t="s">
        <v>3977</v>
      </c>
    </row>
    <row r="617" spans="1:3" x14ac:dyDescent="0.4">
      <c r="A617" s="5">
        <v>3082</v>
      </c>
      <c r="B617" s="3" t="s">
        <v>716</v>
      </c>
      <c r="C617" s="173" t="s">
        <v>45</v>
      </c>
    </row>
    <row r="618" spans="1:3" x14ac:dyDescent="0.4">
      <c r="A618" s="5">
        <v>3083</v>
      </c>
      <c r="B618" s="3" t="s">
        <v>717</v>
      </c>
      <c r="C618" s="172" t="s">
        <v>3977</v>
      </c>
    </row>
    <row r="619" spans="1:3" x14ac:dyDescent="0.4">
      <c r="A619" s="5">
        <v>3085</v>
      </c>
      <c r="B619" s="3" t="s">
        <v>718</v>
      </c>
      <c r="C619" s="173" t="s">
        <v>51</v>
      </c>
    </row>
    <row r="620" spans="1:3" x14ac:dyDescent="0.4">
      <c r="A620" s="5">
        <v>3086</v>
      </c>
      <c r="B620" s="3" t="s">
        <v>719</v>
      </c>
      <c r="C620" s="173" t="s">
        <v>3977</v>
      </c>
    </row>
    <row r="621" spans="1:3" x14ac:dyDescent="0.4">
      <c r="A621" s="5">
        <v>3087</v>
      </c>
      <c r="B621" s="3" t="s">
        <v>720</v>
      </c>
      <c r="C621" s="172" t="s">
        <v>3977</v>
      </c>
    </row>
    <row r="622" spans="1:3" x14ac:dyDescent="0.4">
      <c r="A622" s="5">
        <v>3088</v>
      </c>
      <c r="B622" s="3" t="s">
        <v>721</v>
      </c>
      <c r="C622" s="173" t="s">
        <v>42</v>
      </c>
    </row>
    <row r="623" spans="1:3" x14ac:dyDescent="0.4">
      <c r="A623" s="5">
        <v>3089</v>
      </c>
      <c r="B623" s="3" t="s">
        <v>722</v>
      </c>
      <c r="C623" s="172" t="s">
        <v>50</v>
      </c>
    </row>
    <row r="624" spans="1:3" x14ac:dyDescent="0.4">
      <c r="A624" s="5">
        <v>3091</v>
      </c>
      <c r="B624" s="3" t="s">
        <v>723</v>
      </c>
      <c r="C624" s="173" t="s">
        <v>51</v>
      </c>
    </row>
    <row r="625" spans="1:3" x14ac:dyDescent="0.4">
      <c r="A625" s="5">
        <v>3092</v>
      </c>
      <c r="B625" s="3" t="s">
        <v>724</v>
      </c>
      <c r="C625" s="172" t="s">
        <v>42</v>
      </c>
    </row>
    <row r="626" spans="1:3" x14ac:dyDescent="0.4">
      <c r="A626" s="5">
        <v>3093</v>
      </c>
      <c r="B626" s="3" t="s">
        <v>725</v>
      </c>
      <c r="C626" s="172" t="s">
        <v>3977</v>
      </c>
    </row>
    <row r="627" spans="1:3" x14ac:dyDescent="0.4">
      <c r="A627" s="5">
        <v>3094</v>
      </c>
      <c r="B627" s="3" t="s">
        <v>726</v>
      </c>
      <c r="C627" s="172" t="s">
        <v>3977</v>
      </c>
    </row>
    <row r="628" spans="1:3" x14ac:dyDescent="0.4">
      <c r="A628" s="5">
        <v>3096</v>
      </c>
      <c r="B628" s="3" t="s">
        <v>727</v>
      </c>
      <c r="C628" s="173" t="s">
        <v>42</v>
      </c>
    </row>
    <row r="629" spans="1:3" x14ac:dyDescent="0.4">
      <c r="A629" s="5">
        <v>3097</v>
      </c>
      <c r="B629" s="3" t="s">
        <v>728</v>
      </c>
      <c r="C629" s="173" t="s">
        <v>45</v>
      </c>
    </row>
    <row r="630" spans="1:3" x14ac:dyDescent="0.4">
      <c r="A630" s="5">
        <v>3098</v>
      </c>
      <c r="B630" s="3" t="s">
        <v>729</v>
      </c>
      <c r="C630" s="172" t="s">
        <v>42</v>
      </c>
    </row>
    <row r="631" spans="1:3" x14ac:dyDescent="0.4">
      <c r="A631" s="5">
        <v>3099</v>
      </c>
      <c r="B631" s="3" t="s">
        <v>730</v>
      </c>
      <c r="C631" s="173" t="s">
        <v>42</v>
      </c>
    </row>
    <row r="632" spans="1:3" x14ac:dyDescent="0.4">
      <c r="A632" s="5">
        <v>3101</v>
      </c>
      <c r="B632" s="3" t="s">
        <v>731</v>
      </c>
      <c r="C632" s="172" t="s">
        <v>42</v>
      </c>
    </row>
    <row r="633" spans="1:3" x14ac:dyDescent="0.4">
      <c r="A633" s="5">
        <v>3103</v>
      </c>
      <c r="B633" s="3" t="s">
        <v>732</v>
      </c>
      <c r="C633" s="172" t="s">
        <v>42</v>
      </c>
    </row>
    <row r="634" spans="1:3" x14ac:dyDescent="0.4">
      <c r="A634" s="5">
        <v>3104</v>
      </c>
      <c r="B634" s="3" t="s">
        <v>733</v>
      </c>
      <c r="C634" s="172" t="s">
        <v>42</v>
      </c>
    </row>
    <row r="635" spans="1:3" x14ac:dyDescent="0.4">
      <c r="A635" s="5">
        <v>3105</v>
      </c>
      <c r="B635" s="3" t="s">
        <v>734</v>
      </c>
      <c r="C635" s="172" t="s">
        <v>51</v>
      </c>
    </row>
    <row r="636" spans="1:3" x14ac:dyDescent="0.4">
      <c r="A636" s="5">
        <v>3106</v>
      </c>
      <c r="B636" s="3" t="s">
        <v>735</v>
      </c>
      <c r="C636" s="172" t="s">
        <v>42</v>
      </c>
    </row>
    <row r="637" spans="1:3" x14ac:dyDescent="0.4">
      <c r="A637" s="5">
        <v>3107</v>
      </c>
      <c r="B637" s="3" t="s">
        <v>736</v>
      </c>
      <c r="C637" s="172" t="s">
        <v>42</v>
      </c>
    </row>
    <row r="638" spans="1:3" x14ac:dyDescent="0.4">
      <c r="A638" s="5">
        <v>3109</v>
      </c>
      <c r="B638" s="3" t="s">
        <v>737</v>
      </c>
      <c r="C638" s="172" t="s">
        <v>42</v>
      </c>
    </row>
    <row r="639" spans="1:3" x14ac:dyDescent="0.4">
      <c r="A639" s="5">
        <v>3110</v>
      </c>
      <c r="B639" s="3" t="s">
        <v>738</v>
      </c>
      <c r="C639" s="172" t="s">
        <v>42</v>
      </c>
    </row>
    <row r="640" spans="1:3" x14ac:dyDescent="0.4">
      <c r="A640" s="5">
        <v>3111</v>
      </c>
      <c r="B640" s="3" t="s">
        <v>739</v>
      </c>
      <c r="C640" s="172" t="s">
        <v>42</v>
      </c>
    </row>
    <row r="641" spans="1:3" x14ac:dyDescent="0.4">
      <c r="A641" s="5">
        <v>3113</v>
      </c>
      <c r="B641" s="3" t="s">
        <v>740</v>
      </c>
      <c r="C641" s="172" t="s">
        <v>42</v>
      </c>
    </row>
    <row r="642" spans="1:3" x14ac:dyDescent="0.4">
      <c r="A642" s="5">
        <v>3116</v>
      </c>
      <c r="B642" s="3" t="s">
        <v>741</v>
      </c>
      <c r="C642" s="172" t="s">
        <v>42</v>
      </c>
    </row>
    <row r="643" spans="1:3" x14ac:dyDescent="0.4">
      <c r="A643" s="5">
        <v>3121</v>
      </c>
      <c r="B643" s="3" t="s">
        <v>742</v>
      </c>
      <c r="C643" s="172" t="s">
        <v>42</v>
      </c>
    </row>
    <row r="644" spans="1:3" x14ac:dyDescent="0.4">
      <c r="A644" s="5">
        <v>3123</v>
      </c>
      <c r="B644" s="3" t="s">
        <v>743</v>
      </c>
      <c r="C644" s="172" t="s">
        <v>42</v>
      </c>
    </row>
    <row r="645" spans="1:3" x14ac:dyDescent="0.4">
      <c r="A645" s="5">
        <v>3125</v>
      </c>
      <c r="B645" s="3" t="s">
        <v>744</v>
      </c>
      <c r="C645" s="173" t="s">
        <v>42</v>
      </c>
    </row>
    <row r="646" spans="1:3" x14ac:dyDescent="0.4">
      <c r="A646" s="5">
        <v>3131</v>
      </c>
      <c r="B646" s="3" t="s">
        <v>745</v>
      </c>
      <c r="C646" s="172" t="s">
        <v>42</v>
      </c>
    </row>
    <row r="647" spans="1:3" x14ac:dyDescent="0.4">
      <c r="A647" s="5">
        <v>3132</v>
      </c>
      <c r="B647" s="3" t="s">
        <v>746</v>
      </c>
      <c r="C647" s="172" t="s">
        <v>42</v>
      </c>
    </row>
    <row r="648" spans="1:3" x14ac:dyDescent="0.4">
      <c r="A648" s="5">
        <v>3133</v>
      </c>
      <c r="B648" s="3" t="s">
        <v>747</v>
      </c>
      <c r="C648" s="173" t="s">
        <v>42</v>
      </c>
    </row>
    <row r="649" spans="1:3" x14ac:dyDescent="0.4">
      <c r="A649" s="5">
        <v>3134</v>
      </c>
      <c r="B649" s="3" t="s">
        <v>748</v>
      </c>
      <c r="C649" s="173" t="s">
        <v>43</v>
      </c>
    </row>
    <row r="650" spans="1:3" x14ac:dyDescent="0.4">
      <c r="A650" s="5">
        <v>3135</v>
      </c>
      <c r="B650" s="3" t="s">
        <v>749</v>
      </c>
      <c r="C650" s="172" t="s">
        <v>45</v>
      </c>
    </row>
    <row r="651" spans="1:3" x14ac:dyDescent="0.4">
      <c r="A651" s="5">
        <v>3136</v>
      </c>
      <c r="B651" s="3" t="s">
        <v>750</v>
      </c>
      <c r="C651" s="172" t="s">
        <v>42</v>
      </c>
    </row>
    <row r="652" spans="1:3" x14ac:dyDescent="0.4">
      <c r="A652" s="5">
        <v>3137</v>
      </c>
      <c r="B652" s="3" t="s">
        <v>751</v>
      </c>
      <c r="C652" s="172" t="s">
        <v>42</v>
      </c>
    </row>
    <row r="653" spans="1:3" x14ac:dyDescent="0.4">
      <c r="A653" s="5">
        <v>3138</v>
      </c>
      <c r="B653" s="3" t="s">
        <v>752</v>
      </c>
      <c r="C653" s="172" t="s">
        <v>51</v>
      </c>
    </row>
    <row r="654" spans="1:3" x14ac:dyDescent="0.4">
      <c r="A654" s="5">
        <v>3139</v>
      </c>
      <c r="B654" s="3" t="s">
        <v>753</v>
      </c>
      <c r="C654" s="173" t="s">
        <v>50</v>
      </c>
    </row>
    <row r="655" spans="1:3" x14ac:dyDescent="0.4">
      <c r="A655" s="5">
        <v>3140</v>
      </c>
      <c r="B655" s="3" t="s">
        <v>754</v>
      </c>
      <c r="C655" s="172" t="s">
        <v>45</v>
      </c>
    </row>
    <row r="656" spans="1:3" x14ac:dyDescent="0.4">
      <c r="A656" s="5">
        <v>3141</v>
      </c>
      <c r="B656" s="3" t="s">
        <v>755</v>
      </c>
      <c r="C656" s="172" t="s">
        <v>3977</v>
      </c>
    </row>
    <row r="657" spans="1:3" x14ac:dyDescent="0.4">
      <c r="A657" s="5">
        <v>3143</v>
      </c>
      <c r="B657" s="3" t="s">
        <v>756</v>
      </c>
      <c r="C657" s="172" t="s">
        <v>42</v>
      </c>
    </row>
    <row r="658" spans="1:3" x14ac:dyDescent="0.4">
      <c r="A658" s="5">
        <v>3148</v>
      </c>
      <c r="B658" s="3" t="s">
        <v>757</v>
      </c>
      <c r="C658" s="172" t="s">
        <v>44</v>
      </c>
    </row>
    <row r="659" spans="1:3" x14ac:dyDescent="0.4">
      <c r="A659" s="5">
        <v>3150</v>
      </c>
      <c r="B659" s="3" t="s">
        <v>758</v>
      </c>
      <c r="C659" s="172" t="s">
        <v>3985</v>
      </c>
    </row>
    <row r="660" spans="1:3" x14ac:dyDescent="0.4">
      <c r="A660" s="5">
        <v>3151</v>
      </c>
      <c r="B660" s="3" t="s">
        <v>759</v>
      </c>
      <c r="C660" s="172" t="s">
        <v>42</v>
      </c>
    </row>
    <row r="661" spans="1:3" x14ac:dyDescent="0.4">
      <c r="A661" s="5">
        <v>3153</v>
      </c>
      <c r="B661" s="3" t="s">
        <v>760</v>
      </c>
      <c r="C661" s="173" t="s">
        <v>42</v>
      </c>
    </row>
    <row r="662" spans="1:3" x14ac:dyDescent="0.4">
      <c r="A662" s="5">
        <v>3154</v>
      </c>
      <c r="B662" s="3" t="s">
        <v>761</v>
      </c>
      <c r="C662" s="172" t="s">
        <v>45</v>
      </c>
    </row>
    <row r="663" spans="1:3" x14ac:dyDescent="0.4">
      <c r="A663" s="5">
        <v>3156</v>
      </c>
      <c r="B663" s="3" t="s">
        <v>762</v>
      </c>
      <c r="C663" s="172" t="s">
        <v>42</v>
      </c>
    </row>
    <row r="664" spans="1:3" x14ac:dyDescent="0.4">
      <c r="A664" s="5">
        <v>3157</v>
      </c>
      <c r="B664" s="3" t="s">
        <v>763</v>
      </c>
      <c r="C664" s="172" t="s">
        <v>42</v>
      </c>
    </row>
    <row r="665" spans="1:3" x14ac:dyDescent="0.4">
      <c r="A665" s="5">
        <v>3159</v>
      </c>
      <c r="B665" s="3" t="s">
        <v>764</v>
      </c>
      <c r="C665" s="173" t="s">
        <v>3978</v>
      </c>
    </row>
    <row r="666" spans="1:3" x14ac:dyDescent="0.4">
      <c r="A666" s="5">
        <v>3160</v>
      </c>
      <c r="B666" s="3" t="s">
        <v>765</v>
      </c>
      <c r="C666" s="173" t="s">
        <v>44</v>
      </c>
    </row>
    <row r="667" spans="1:3" x14ac:dyDescent="0.4">
      <c r="A667" s="5">
        <v>3161</v>
      </c>
      <c r="B667" s="3" t="s">
        <v>766</v>
      </c>
      <c r="C667" s="172" t="s">
        <v>43</v>
      </c>
    </row>
    <row r="668" spans="1:3" x14ac:dyDescent="0.4">
      <c r="A668" s="5">
        <v>3166</v>
      </c>
      <c r="B668" s="3" t="s">
        <v>767</v>
      </c>
      <c r="C668" s="172" t="s">
        <v>42</v>
      </c>
    </row>
    <row r="669" spans="1:3" x14ac:dyDescent="0.4">
      <c r="A669" s="5">
        <v>3167</v>
      </c>
      <c r="B669" s="3" t="s">
        <v>768</v>
      </c>
      <c r="C669" s="173" t="s">
        <v>42</v>
      </c>
    </row>
    <row r="670" spans="1:3" x14ac:dyDescent="0.4">
      <c r="A670" s="5">
        <v>3168</v>
      </c>
      <c r="B670" s="3" t="s">
        <v>769</v>
      </c>
      <c r="C670" s="172" t="s">
        <v>47</v>
      </c>
    </row>
    <row r="671" spans="1:3" x14ac:dyDescent="0.4">
      <c r="A671" s="5">
        <v>3169</v>
      </c>
      <c r="B671" s="3" t="s">
        <v>770</v>
      </c>
      <c r="C671" s="172" t="s">
        <v>3978</v>
      </c>
    </row>
    <row r="672" spans="1:3" x14ac:dyDescent="0.4">
      <c r="A672" s="5">
        <v>3171</v>
      </c>
      <c r="B672" s="3" t="s">
        <v>771</v>
      </c>
      <c r="C672" s="172" t="s">
        <v>3977</v>
      </c>
    </row>
    <row r="673" spans="1:3" x14ac:dyDescent="0.4">
      <c r="A673" s="5">
        <v>3172</v>
      </c>
      <c r="B673" s="3" t="s">
        <v>772</v>
      </c>
      <c r="C673" s="172" t="s">
        <v>46</v>
      </c>
    </row>
    <row r="674" spans="1:3" x14ac:dyDescent="0.4">
      <c r="A674" s="5">
        <v>3173</v>
      </c>
      <c r="B674" s="3" t="s">
        <v>773</v>
      </c>
      <c r="C674" s="172" t="s">
        <v>42</v>
      </c>
    </row>
    <row r="675" spans="1:3" x14ac:dyDescent="0.4">
      <c r="A675" s="5">
        <v>3174</v>
      </c>
      <c r="B675" s="3" t="s">
        <v>774</v>
      </c>
      <c r="C675" s="172" t="s">
        <v>47</v>
      </c>
    </row>
    <row r="676" spans="1:3" x14ac:dyDescent="0.4">
      <c r="A676" s="5">
        <v>3175</v>
      </c>
      <c r="B676" s="3" t="s">
        <v>775</v>
      </c>
      <c r="C676" s="172" t="s">
        <v>42</v>
      </c>
    </row>
    <row r="677" spans="1:3" x14ac:dyDescent="0.4">
      <c r="A677" s="5">
        <v>3176</v>
      </c>
      <c r="B677" s="3" t="s">
        <v>776</v>
      </c>
      <c r="C677" s="172" t="s">
        <v>48</v>
      </c>
    </row>
    <row r="678" spans="1:3" x14ac:dyDescent="0.4">
      <c r="A678" s="5">
        <v>3177</v>
      </c>
      <c r="B678" s="3" t="s">
        <v>777</v>
      </c>
      <c r="C678" s="172" t="s">
        <v>3977</v>
      </c>
    </row>
    <row r="679" spans="1:3" x14ac:dyDescent="0.4">
      <c r="A679" s="5">
        <v>3178</v>
      </c>
      <c r="B679" s="3" t="s">
        <v>778</v>
      </c>
      <c r="C679" s="173" t="s">
        <v>42</v>
      </c>
    </row>
    <row r="680" spans="1:3" x14ac:dyDescent="0.4">
      <c r="A680" s="5">
        <v>3179</v>
      </c>
      <c r="B680" s="3" t="s">
        <v>779</v>
      </c>
      <c r="C680" s="172" t="s">
        <v>42</v>
      </c>
    </row>
    <row r="681" spans="1:3" x14ac:dyDescent="0.4">
      <c r="A681" s="5">
        <v>3180</v>
      </c>
      <c r="B681" s="3" t="s">
        <v>780</v>
      </c>
      <c r="C681" s="172" t="s">
        <v>43</v>
      </c>
    </row>
    <row r="682" spans="1:3" x14ac:dyDescent="0.4">
      <c r="A682" s="5">
        <v>3181</v>
      </c>
      <c r="B682" s="3" t="s">
        <v>781</v>
      </c>
      <c r="C682" s="172" t="s">
        <v>3977</v>
      </c>
    </row>
    <row r="683" spans="1:3" x14ac:dyDescent="0.4">
      <c r="A683" s="5">
        <v>3182</v>
      </c>
      <c r="B683" s="3" t="s">
        <v>782</v>
      </c>
      <c r="C683" s="173" t="s">
        <v>42</v>
      </c>
    </row>
    <row r="684" spans="1:3" x14ac:dyDescent="0.4">
      <c r="A684" s="5">
        <v>3183</v>
      </c>
      <c r="B684" s="3" t="s">
        <v>783</v>
      </c>
      <c r="C684" s="172" t="s">
        <v>42</v>
      </c>
    </row>
    <row r="685" spans="1:3" x14ac:dyDescent="0.4">
      <c r="A685" s="5">
        <v>3184</v>
      </c>
      <c r="B685" s="3" t="s">
        <v>784</v>
      </c>
      <c r="C685" s="172" t="s">
        <v>42</v>
      </c>
    </row>
    <row r="686" spans="1:3" x14ac:dyDescent="0.4">
      <c r="A686" s="5">
        <v>3185</v>
      </c>
      <c r="B686" s="3" t="s">
        <v>785</v>
      </c>
      <c r="C686" s="173" t="s">
        <v>42</v>
      </c>
    </row>
    <row r="687" spans="1:3" x14ac:dyDescent="0.4">
      <c r="A687" s="5">
        <v>3186</v>
      </c>
      <c r="B687" s="3" t="s">
        <v>786</v>
      </c>
      <c r="C687" s="172" t="s">
        <v>50</v>
      </c>
    </row>
    <row r="688" spans="1:3" x14ac:dyDescent="0.4">
      <c r="A688" s="5">
        <v>3187</v>
      </c>
      <c r="B688" s="3" t="s">
        <v>787</v>
      </c>
      <c r="C688" s="172" t="s">
        <v>48</v>
      </c>
    </row>
    <row r="689" spans="1:3" x14ac:dyDescent="0.4">
      <c r="A689" s="5">
        <v>3189</v>
      </c>
      <c r="B689" s="3" t="s">
        <v>788</v>
      </c>
      <c r="C689" s="172" t="s">
        <v>47</v>
      </c>
    </row>
    <row r="690" spans="1:3" x14ac:dyDescent="0.4">
      <c r="A690" s="5">
        <v>3190</v>
      </c>
      <c r="B690" s="3" t="s">
        <v>789</v>
      </c>
      <c r="C690" s="173" t="s">
        <v>42</v>
      </c>
    </row>
    <row r="691" spans="1:3" x14ac:dyDescent="0.4">
      <c r="A691" s="5">
        <v>3191</v>
      </c>
      <c r="B691" s="3" t="s">
        <v>790</v>
      </c>
      <c r="C691" s="173" t="s">
        <v>45</v>
      </c>
    </row>
    <row r="692" spans="1:3" x14ac:dyDescent="0.4">
      <c r="A692" s="5">
        <v>3192</v>
      </c>
      <c r="B692" s="3" t="s">
        <v>791</v>
      </c>
      <c r="C692" s="172" t="s">
        <v>3977</v>
      </c>
    </row>
    <row r="693" spans="1:3" x14ac:dyDescent="0.4">
      <c r="A693" s="5">
        <v>3193</v>
      </c>
      <c r="B693" s="3" t="s">
        <v>792</v>
      </c>
      <c r="C693" s="173" t="s">
        <v>46</v>
      </c>
    </row>
    <row r="694" spans="1:3" x14ac:dyDescent="0.4">
      <c r="A694" s="5">
        <v>3194</v>
      </c>
      <c r="B694" s="3" t="s">
        <v>793</v>
      </c>
      <c r="C694" s="172" t="s">
        <v>3977</v>
      </c>
    </row>
    <row r="695" spans="1:3" x14ac:dyDescent="0.4">
      <c r="A695" s="5">
        <v>3195</v>
      </c>
      <c r="B695" s="3" t="s">
        <v>794</v>
      </c>
      <c r="C695" s="172" t="s">
        <v>49</v>
      </c>
    </row>
    <row r="696" spans="1:3" x14ac:dyDescent="0.4">
      <c r="A696" s="5">
        <v>3196</v>
      </c>
      <c r="B696" s="3" t="s">
        <v>795</v>
      </c>
      <c r="C696" s="173" t="s">
        <v>51</v>
      </c>
    </row>
    <row r="697" spans="1:3" x14ac:dyDescent="0.4">
      <c r="A697" s="5">
        <v>3197</v>
      </c>
      <c r="B697" s="3" t="s">
        <v>796</v>
      </c>
      <c r="C697" s="173" t="s">
        <v>51</v>
      </c>
    </row>
    <row r="698" spans="1:3" x14ac:dyDescent="0.4">
      <c r="A698" s="5">
        <v>3198</v>
      </c>
      <c r="B698" s="3" t="s">
        <v>797</v>
      </c>
      <c r="C698" s="173" t="s">
        <v>3977</v>
      </c>
    </row>
    <row r="699" spans="1:3" x14ac:dyDescent="0.4">
      <c r="A699" s="5">
        <v>3199</v>
      </c>
      <c r="B699" s="3" t="s">
        <v>798</v>
      </c>
      <c r="C699" s="173" t="s">
        <v>42</v>
      </c>
    </row>
    <row r="700" spans="1:3" x14ac:dyDescent="0.4">
      <c r="A700" s="5">
        <v>3201</v>
      </c>
      <c r="B700" s="3" t="s">
        <v>799</v>
      </c>
      <c r="C700" s="173" t="s">
        <v>50</v>
      </c>
    </row>
    <row r="701" spans="1:3" x14ac:dyDescent="0.4">
      <c r="A701" s="5">
        <v>3202</v>
      </c>
      <c r="B701" s="3" t="s">
        <v>800</v>
      </c>
      <c r="C701" s="172" t="s">
        <v>42</v>
      </c>
    </row>
    <row r="702" spans="1:3" x14ac:dyDescent="0.4">
      <c r="A702" s="5">
        <v>3204</v>
      </c>
      <c r="B702" s="3" t="s">
        <v>801</v>
      </c>
      <c r="C702" s="172" t="s">
        <v>51</v>
      </c>
    </row>
    <row r="703" spans="1:3" x14ac:dyDescent="0.4">
      <c r="A703" s="5">
        <v>3205</v>
      </c>
      <c r="B703" s="3" t="s">
        <v>802</v>
      </c>
      <c r="C703" s="173" t="s">
        <v>42</v>
      </c>
    </row>
    <row r="704" spans="1:3" x14ac:dyDescent="0.4">
      <c r="A704" s="5">
        <v>3221</v>
      </c>
      <c r="B704" s="3" t="s">
        <v>803</v>
      </c>
      <c r="C704" s="173" t="s">
        <v>42</v>
      </c>
    </row>
    <row r="705" spans="1:3" x14ac:dyDescent="0.4">
      <c r="A705" s="5">
        <v>3222</v>
      </c>
      <c r="B705" s="3" t="s">
        <v>804</v>
      </c>
      <c r="C705" s="173" t="s">
        <v>3977</v>
      </c>
    </row>
    <row r="706" spans="1:3" x14ac:dyDescent="0.4">
      <c r="A706" s="5">
        <v>3223</v>
      </c>
      <c r="B706" s="3" t="s">
        <v>805</v>
      </c>
      <c r="C706" s="172" t="s">
        <v>3977</v>
      </c>
    </row>
    <row r="707" spans="1:3" x14ac:dyDescent="0.4">
      <c r="A707" s="5">
        <v>3224</v>
      </c>
      <c r="B707" s="3" t="s">
        <v>806</v>
      </c>
      <c r="C707" s="173" t="s">
        <v>42</v>
      </c>
    </row>
    <row r="708" spans="1:3" x14ac:dyDescent="0.4">
      <c r="A708" s="5">
        <v>3227</v>
      </c>
      <c r="B708" s="3" t="s">
        <v>807</v>
      </c>
      <c r="C708" s="173"/>
    </row>
    <row r="709" spans="1:3" x14ac:dyDescent="0.4">
      <c r="A709" s="5">
        <v>3228</v>
      </c>
      <c r="B709" s="3" t="s">
        <v>808</v>
      </c>
      <c r="C709" s="173" t="s">
        <v>47</v>
      </c>
    </row>
    <row r="710" spans="1:3" x14ac:dyDescent="0.4">
      <c r="A710" s="5">
        <v>3231</v>
      </c>
      <c r="B710" s="3" t="s">
        <v>809</v>
      </c>
      <c r="C710" s="172" t="s">
        <v>42</v>
      </c>
    </row>
    <row r="711" spans="1:3" x14ac:dyDescent="0.4">
      <c r="A711" s="5">
        <v>3232</v>
      </c>
      <c r="B711" s="3" t="s">
        <v>810</v>
      </c>
      <c r="C711" s="173" t="s">
        <v>42</v>
      </c>
    </row>
    <row r="712" spans="1:3" x14ac:dyDescent="0.4">
      <c r="A712" s="5">
        <v>3234</v>
      </c>
      <c r="B712" s="3" t="s">
        <v>811</v>
      </c>
      <c r="C712" s="173"/>
    </row>
    <row r="713" spans="1:3" x14ac:dyDescent="0.4">
      <c r="A713" s="5">
        <v>3236</v>
      </c>
      <c r="B713" s="3" t="s">
        <v>812</v>
      </c>
      <c r="C713" s="172" t="s">
        <v>44</v>
      </c>
    </row>
    <row r="714" spans="1:3" x14ac:dyDescent="0.4">
      <c r="A714" s="5">
        <v>3237</v>
      </c>
      <c r="B714" s="3" t="s">
        <v>813</v>
      </c>
      <c r="C714" s="172" t="s">
        <v>42</v>
      </c>
    </row>
    <row r="715" spans="1:3" x14ac:dyDescent="0.4">
      <c r="A715" s="5">
        <v>3238</v>
      </c>
      <c r="B715" s="3" t="s">
        <v>814</v>
      </c>
      <c r="C715" s="172" t="s">
        <v>42</v>
      </c>
    </row>
    <row r="716" spans="1:3" x14ac:dyDescent="0.4">
      <c r="A716" s="5">
        <v>3241</v>
      </c>
      <c r="B716" s="3" t="s">
        <v>815</v>
      </c>
      <c r="C716" s="172" t="s">
        <v>51</v>
      </c>
    </row>
    <row r="717" spans="1:3" x14ac:dyDescent="0.4">
      <c r="A717" s="5">
        <v>3242</v>
      </c>
      <c r="B717" s="3" t="s">
        <v>816</v>
      </c>
      <c r="C717" s="172" t="s">
        <v>45</v>
      </c>
    </row>
    <row r="718" spans="1:3" x14ac:dyDescent="0.4">
      <c r="A718" s="5">
        <v>3244</v>
      </c>
      <c r="B718" s="3" t="s">
        <v>817</v>
      </c>
      <c r="C718" s="172" t="s">
        <v>50</v>
      </c>
    </row>
    <row r="719" spans="1:3" x14ac:dyDescent="0.4">
      <c r="A719" s="5">
        <v>3245</v>
      </c>
      <c r="B719" s="3" t="s">
        <v>818</v>
      </c>
      <c r="C719" s="172" t="s">
        <v>48</v>
      </c>
    </row>
    <row r="720" spans="1:3" x14ac:dyDescent="0.4">
      <c r="A720" s="5">
        <v>3246</v>
      </c>
      <c r="B720" s="3" t="s">
        <v>819</v>
      </c>
      <c r="C720" s="172" t="s">
        <v>3978</v>
      </c>
    </row>
    <row r="721" spans="1:3" x14ac:dyDescent="0.4">
      <c r="A721" s="5">
        <v>3248</v>
      </c>
      <c r="B721" s="3" t="s">
        <v>820</v>
      </c>
      <c r="C721" s="172" t="s">
        <v>49</v>
      </c>
    </row>
    <row r="722" spans="1:3" x14ac:dyDescent="0.4">
      <c r="A722" s="5">
        <v>3250</v>
      </c>
      <c r="B722" s="3" t="s">
        <v>821</v>
      </c>
      <c r="C722" s="173" t="s">
        <v>42</v>
      </c>
    </row>
    <row r="723" spans="1:3" x14ac:dyDescent="0.4">
      <c r="A723" s="5">
        <v>3252</v>
      </c>
      <c r="B723" s="3" t="s">
        <v>822</v>
      </c>
      <c r="C723" s="173" t="s">
        <v>42</v>
      </c>
    </row>
    <row r="724" spans="1:3" x14ac:dyDescent="0.4">
      <c r="A724" s="5">
        <v>3254</v>
      </c>
      <c r="B724" s="3" t="s">
        <v>823</v>
      </c>
      <c r="C724" s="172" t="s">
        <v>42</v>
      </c>
    </row>
    <row r="725" spans="1:3" x14ac:dyDescent="0.4">
      <c r="A725" s="5">
        <v>3258</v>
      </c>
      <c r="B725" s="3" t="s">
        <v>824</v>
      </c>
      <c r="C725" s="172" t="s">
        <v>42</v>
      </c>
    </row>
    <row r="726" spans="1:3" x14ac:dyDescent="0.4">
      <c r="A726" s="5">
        <v>3260</v>
      </c>
      <c r="B726" s="3" t="s">
        <v>825</v>
      </c>
      <c r="C726" s="172" t="s">
        <v>3977</v>
      </c>
    </row>
    <row r="727" spans="1:3" x14ac:dyDescent="0.4">
      <c r="A727" s="5">
        <v>3261</v>
      </c>
      <c r="B727" s="3" t="s">
        <v>826</v>
      </c>
      <c r="C727" s="172" t="s">
        <v>51</v>
      </c>
    </row>
    <row r="728" spans="1:3" x14ac:dyDescent="0.4">
      <c r="A728" s="5">
        <v>3264</v>
      </c>
      <c r="B728" s="3" t="s">
        <v>827</v>
      </c>
      <c r="C728" s="172" t="s">
        <v>48</v>
      </c>
    </row>
    <row r="729" spans="1:3" x14ac:dyDescent="0.4">
      <c r="A729" s="5">
        <v>3267</v>
      </c>
      <c r="B729" s="3" t="s">
        <v>828</v>
      </c>
      <c r="C729" s="172" t="s">
        <v>50</v>
      </c>
    </row>
    <row r="730" spans="1:3" x14ac:dyDescent="0.4">
      <c r="A730" s="5">
        <v>3269</v>
      </c>
      <c r="B730" s="3" t="s">
        <v>829</v>
      </c>
      <c r="C730" s="173"/>
    </row>
    <row r="731" spans="1:3" x14ac:dyDescent="0.4">
      <c r="A731" s="5">
        <v>3271</v>
      </c>
      <c r="B731" s="3" t="s">
        <v>830</v>
      </c>
      <c r="C731" s="172" t="s">
        <v>45</v>
      </c>
    </row>
    <row r="732" spans="1:3" x14ac:dyDescent="0.4">
      <c r="A732" s="5">
        <v>3275</v>
      </c>
      <c r="B732" s="3" t="s">
        <v>831</v>
      </c>
      <c r="C732" s="172" t="s">
        <v>42</v>
      </c>
    </row>
    <row r="733" spans="1:3" x14ac:dyDescent="0.4">
      <c r="A733" s="5">
        <v>3276</v>
      </c>
      <c r="B733" s="3" t="s">
        <v>832</v>
      </c>
      <c r="C733" s="172" t="s">
        <v>51</v>
      </c>
    </row>
    <row r="734" spans="1:3" x14ac:dyDescent="0.4">
      <c r="A734" s="5">
        <v>3277</v>
      </c>
      <c r="B734" s="3" t="s">
        <v>833</v>
      </c>
      <c r="C734" s="173" t="s">
        <v>51</v>
      </c>
    </row>
    <row r="735" spans="1:3" x14ac:dyDescent="0.4">
      <c r="A735" s="5">
        <v>3278</v>
      </c>
      <c r="B735" s="3" t="s">
        <v>834</v>
      </c>
      <c r="C735" s="173"/>
    </row>
    <row r="736" spans="1:3" x14ac:dyDescent="0.4">
      <c r="A736" s="5">
        <v>3279</v>
      </c>
      <c r="B736" s="3" t="s">
        <v>835</v>
      </c>
      <c r="C736" s="173"/>
    </row>
    <row r="737" spans="1:3" x14ac:dyDescent="0.4">
      <c r="A737" s="5">
        <v>3280</v>
      </c>
      <c r="B737" s="3" t="s">
        <v>836</v>
      </c>
      <c r="C737" s="172" t="s">
        <v>3977</v>
      </c>
    </row>
    <row r="738" spans="1:3" x14ac:dyDescent="0.4">
      <c r="A738" s="5">
        <v>3281</v>
      </c>
      <c r="B738" s="3" t="s">
        <v>837</v>
      </c>
      <c r="C738" s="173"/>
    </row>
    <row r="739" spans="1:3" x14ac:dyDescent="0.4">
      <c r="A739" s="5">
        <v>3282</v>
      </c>
      <c r="B739" s="3" t="s">
        <v>838</v>
      </c>
      <c r="C739" s="173"/>
    </row>
    <row r="740" spans="1:3" x14ac:dyDescent="0.4">
      <c r="A740" s="5">
        <v>3283</v>
      </c>
      <c r="B740" s="3" t="s">
        <v>839</v>
      </c>
      <c r="C740" s="173"/>
    </row>
    <row r="741" spans="1:3" x14ac:dyDescent="0.4">
      <c r="A741" s="5">
        <v>3284</v>
      </c>
      <c r="B741" s="3" t="s">
        <v>840</v>
      </c>
      <c r="C741" s="172" t="s">
        <v>42</v>
      </c>
    </row>
    <row r="742" spans="1:3" x14ac:dyDescent="0.4">
      <c r="A742" s="5">
        <v>3286</v>
      </c>
      <c r="B742" s="3" t="s">
        <v>841</v>
      </c>
      <c r="C742" s="172" t="s">
        <v>45</v>
      </c>
    </row>
    <row r="743" spans="1:3" x14ac:dyDescent="0.4">
      <c r="A743" s="5">
        <v>3287</v>
      </c>
      <c r="B743" s="3" t="s">
        <v>842</v>
      </c>
      <c r="C743" s="173"/>
    </row>
    <row r="744" spans="1:3" x14ac:dyDescent="0.4">
      <c r="A744" s="5">
        <v>3288</v>
      </c>
      <c r="B744" s="3" t="s">
        <v>843</v>
      </c>
      <c r="C744" s="172" t="s">
        <v>48</v>
      </c>
    </row>
    <row r="745" spans="1:3" x14ac:dyDescent="0.4">
      <c r="A745" s="5">
        <v>3289</v>
      </c>
      <c r="B745" s="3" t="s">
        <v>844</v>
      </c>
      <c r="C745" s="173" t="s">
        <v>42</v>
      </c>
    </row>
    <row r="746" spans="1:3" x14ac:dyDescent="0.4">
      <c r="A746" s="5">
        <v>3290</v>
      </c>
      <c r="B746" s="3" t="s">
        <v>845</v>
      </c>
      <c r="C746" s="173"/>
    </row>
    <row r="747" spans="1:3" x14ac:dyDescent="0.4">
      <c r="A747" s="5">
        <v>3291</v>
      </c>
      <c r="B747" s="3" t="s">
        <v>846</v>
      </c>
      <c r="C747" s="172" t="s">
        <v>42</v>
      </c>
    </row>
    <row r="748" spans="1:3" x14ac:dyDescent="0.4">
      <c r="A748" s="5">
        <v>3292</v>
      </c>
      <c r="B748" s="3" t="s">
        <v>847</v>
      </c>
      <c r="C748" s="173"/>
    </row>
    <row r="749" spans="1:3" x14ac:dyDescent="0.4">
      <c r="A749" s="5">
        <v>3293</v>
      </c>
      <c r="B749" s="3" t="s">
        <v>848</v>
      </c>
      <c r="C749" s="172" t="s">
        <v>42</v>
      </c>
    </row>
    <row r="750" spans="1:3" x14ac:dyDescent="0.4">
      <c r="A750" s="5">
        <v>3294</v>
      </c>
      <c r="B750" s="3" t="s">
        <v>849</v>
      </c>
      <c r="C750" s="172" t="s">
        <v>42</v>
      </c>
    </row>
    <row r="751" spans="1:3" x14ac:dyDescent="0.4">
      <c r="A751" s="5">
        <v>3295</v>
      </c>
      <c r="B751" s="3" t="s">
        <v>850</v>
      </c>
      <c r="C751" s="173"/>
    </row>
    <row r="752" spans="1:3" x14ac:dyDescent="0.4">
      <c r="A752" s="5">
        <v>3296</v>
      </c>
      <c r="B752" s="3" t="s">
        <v>851</v>
      </c>
      <c r="C752" s="173"/>
    </row>
    <row r="753" spans="1:3" x14ac:dyDescent="0.4">
      <c r="A753" s="5">
        <v>3297</v>
      </c>
      <c r="B753" s="3" t="s">
        <v>852</v>
      </c>
      <c r="C753" s="172" t="s">
        <v>44</v>
      </c>
    </row>
    <row r="754" spans="1:3" x14ac:dyDescent="0.4">
      <c r="A754" s="5">
        <v>3298</v>
      </c>
      <c r="B754" s="3" t="s">
        <v>853</v>
      </c>
      <c r="C754" s="173"/>
    </row>
    <row r="755" spans="1:3" x14ac:dyDescent="0.4">
      <c r="A755" s="5">
        <v>3299</v>
      </c>
      <c r="B755" s="3" t="s">
        <v>854</v>
      </c>
      <c r="C755" s="173" t="s">
        <v>51</v>
      </c>
    </row>
    <row r="756" spans="1:3" x14ac:dyDescent="0.4">
      <c r="A756" s="5">
        <v>3300</v>
      </c>
      <c r="B756" s="3" t="s">
        <v>855</v>
      </c>
      <c r="C756" s="172" t="s">
        <v>45</v>
      </c>
    </row>
    <row r="757" spans="1:3" x14ac:dyDescent="0.4">
      <c r="A757" s="5">
        <v>3302</v>
      </c>
      <c r="B757" s="3" t="s">
        <v>856</v>
      </c>
      <c r="C757" s="172" t="s">
        <v>51</v>
      </c>
    </row>
    <row r="758" spans="1:3" x14ac:dyDescent="0.4">
      <c r="A758" s="5">
        <v>3306</v>
      </c>
      <c r="B758" s="3" t="s">
        <v>857</v>
      </c>
      <c r="C758" s="172" t="s">
        <v>42</v>
      </c>
    </row>
    <row r="759" spans="1:3" x14ac:dyDescent="0.4">
      <c r="A759" s="5">
        <v>3308</v>
      </c>
      <c r="B759" s="3" t="s">
        <v>858</v>
      </c>
      <c r="C759" s="173"/>
    </row>
    <row r="760" spans="1:3" x14ac:dyDescent="0.4">
      <c r="A760" s="5">
        <v>3309</v>
      </c>
      <c r="B760" s="3" t="s">
        <v>859</v>
      </c>
      <c r="C760" s="173"/>
    </row>
    <row r="761" spans="1:3" x14ac:dyDescent="0.4">
      <c r="A761" s="5">
        <v>3315</v>
      </c>
      <c r="B761" s="3" t="s">
        <v>860</v>
      </c>
      <c r="C761" s="172" t="s">
        <v>42</v>
      </c>
    </row>
    <row r="762" spans="1:3" x14ac:dyDescent="0.4">
      <c r="A762" s="5">
        <v>3316</v>
      </c>
      <c r="B762" s="3" t="s">
        <v>861</v>
      </c>
      <c r="C762" s="172" t="s">
        <v>42</v>
      </c>
    </row>
    <row r="763" spans="1:3" x14ac:dyDescent="0.4">
      <c r="A763" s="5">
        <v>3317</v>
      </c>
      <c r="B763" s="3" t="s">
        <v>862</v>
      </c>
      <c r="C763" s="172" t="s">
        <v>42</v>
      </c>
    </row>
    <row r="764" spans="1:3" x14ac:dyDescent="0.4">
      <c r="A764" s="5">
        <v>3319</v>
      </c>
      <c r="B764" s="3" t="s">
        <v>863</v>
      </c>
      <c r="C764" s="173" t="s">
        <v>51</v>
      </c>
    </row>
    <row r="765" spans="1:3" x14ac:dyDescent="0.4">
      <c r="A765" s="5">
        <v>3320</v>
      </c>
      <c r="B765" s="3" t="s">
        <v>864</v>
      </c>
      <c r="C765" s="172" t="s">
        <v>3978</v>
      </c>
    </row>
    <row r="766" spans="1:3" x14ac:dyDescent="0.4">
      <c r="A766" s="5">
        <v>3321</v>
      </c>
      <c r="B766" s="3" t="s">
        <v>865</v>
      </c>
      <c r="C766" s="172" t="s">
        <v>44</v>
      </c>
    </row>
    <row r="767" spans="1:3" x14ac:dyDescent="0.4">
      <c r="A767" s="5">
        <v>3322</v>
      </c>
      <c r="B767" s="3" t="s">
        <v>866</v>
      </c>
      <c r="C767" s="172" t="s">
        <v>42</v>
      </c>
    </row>
    <row r="768" spans="1:3" x14ac:dyDescent="0.4">
      <c r="A768" s="5">
        <v>3323</v>
      </c>
      <c r="B768" s="3" t="s">
        <v>867</v>
      </c>
      <c r="C768" s="172" t="s">
        <v>48</v>
      </c>
    </row>
    <row r="769" spans="1:3" x14ac:dyDescent="0.4">
      <c r="A769" s="5">
        <v>3326</v>
      </c>
      <c r="B769" s="3" t="s">
        <v>868</v>
      </c>
      <c r="C769" s="172" t="s">
        <v>45</v>
      </c>
    </row>
    <row r="770" spans="1:3" x14ac:dyDescent="0.4">
      <c r="A770" s="5">
        <v>3328</v>
      </c>
      <c r="B770" s="3" t="s">
        <v>869</v>
      </c>
      <c r="C770" s="172" t="s">
        <v>48</v>
      </c>
    </row>
    <row r="771" spans="1:3" x14ac:dyDescent="0.4">
      <c r="A771" s="5">
        <v>3329</v>
      </c>
      <c r="B771" s="3" t="s">
        <v>870</v>
      </c>
      <c r="C771" s="173" t="s">
        <v>43</v>
      </c>
    </row>
    <row r="772" spans="1:3" x14ac:dyDescent="0.4">
      <c r="A772" s="5">
        <v>3333</v>
      </c>
      <c r="B772" s="3" t="s">
        <v>871</v>
      </c>
      <c r="C772" s="173" t="s">
        <v>3977</v>
      </c>
    </row>
    <row r="773" spans="1:3" x14ac:dyDescent="0.4">
      <c r="A773" s="5">
        <v>3341</v>
      </c>
      <c r="B773" s="3" t="s">
        <v>872</v>
      </c>
      <c r="C773" s="172" t="s">
        <v>42</v>
      </c>
    </row>
    <row r="774" spans="1:3" x14ac:dyDescent="0.4">
      <c r="A774" s="5">
        <v>3344</v>
      </c>
      <c r="B774" s="3" t="s">
        <v>873</v>
      </c>
      <c r="C774" s="173" t="s">
        <v>42</v>
      </c>
    </row>
    <row r="775" spans="1:3" x14ac:dyDescent="0.4">
      <c r="A775" s="5">
        <v>3346</v>
      </c>
      <c r="B775" s="3" t="s">
        <v>874</v>
      </c>
      <c r="C775" s="172" t="s">
        <v>42</v>
      </c>
    </row>
    <row r="776" spans="1:3" x14ac:dyDescent="0.4">
      <c r="A776" s="5">
        <v>3347</v>
      </c>
      <c r="B776" s="3" t="s">
        <v>875</v>
      </c>
      <c r="C776" s="173" t="s">
        <v>42</v>
      </c>
    </row>
    <row r="777" spans="1:3" x14ac:dyDescent="0.4">
      <c r="A777" s="5">
        <v>3349</v>
      </c>
      <c r="B777" s="3" t="s">
        <v>876</v>
      </c>
      <c r="C777" s="172" t="s">
        <v>44</v>
      </c>
    </row>
    <row r="778" spans="1:3" x14ac:dyDescent="0.4">
      <c r="A778" s="5">
        <v>3350</v>
      </c>
      <c r="B778" s="3" t="s">
        <v>877</v>
      </c>
      <c r="C778" s="173" t="s">
        <v>51</v>
      </c>
    </row>
    <row r="779" spans="1:3" x14ac:dyDescent="0.4">
      <c r="A779" s="5">
        <v>3352</v>
      </c>
      <c r="B779" s="3" t="s">
        <v>878</v>
      </c>
      <c r="C779" s="172" t="s">
        <v>42</v>
      </c>
    </row>
    <row r="780" spans="1:3" x14ac:dyDescent="0.4">
      <c r="A780" s="5">
        <v>3353</v>
      </c>
      <c r="B780" s="3" t="s">
        <v>879</v>
      </c>
      <c r="C780" s="172" t="s">
        <v>3977</v>
      </c>
    </row>
    <row r="781" spans="1:3" x14ac:dyDescent="0.4">
      <c r="A781" s="5">
        <v>3355</v>
      </c>
      <c r="B781" s="3" t="s">
        <v>880</v>
      </c>
      <c r="C781" s="172" t="s">
        <v>51</v>
      </c>
    </row>
    <row r="782" spans="1:3" x14ac:dyDescent="0.4">
      <c r="A782" s="5">
        <v>3356</v>
      </c>
      <c r="B782" s="3" t="s">
        <v>881</v>
      </c>
      <c r="C782" s="172" t="s">
        <v>42</v>
      </c>
    </row>
    <row r="783" spans="1:3" x14ac:dyDescent="0.4">
      <c r="A783" s="5">
        <v>3358</v>
      </c>
      <c r="B783" s="3" t="s">
        <v>882</v>
      </c>
      <c r="C783" s="172" t="s">
        <v>42</v>
      </c>
    </row>
    <row r="784" spans="1:3" x14ac:dyDescent="0.4">
      <c r="A784" s="5">
        <v>3359</v>
      </c>
      <c r="B784" s="3" t="s">
        <v>883</v>
      </c>
      <c r="C784" s="172" t="s">
        <v>48</v>
      </c>
    </row>
    <row r="785" spans="1:3" x14ac:dyDescent="0.4">
      <c r="A785" s="5">
        <v>3360</v>
      </c>
      <c r="B785" s="3" t="s">
        <v>884</v>
      </c>
      <c r="C785" s="172" t="s">
        <v>42</v>
      </c>
    </row>
    <row r="786" spans="1:3" x14ac:dyDescent="0.4">
      <c r="A786" s="5">
        <v>3361</v>
      </c>
      <c r="B786" s="3" t="s">
        <v>885</v>
      </c>
      <c r="C786" s="173" t="s">
        <v>43</v>
      </c>
    </row>
    <row r="787" spans="1:3" x14ac:dyDescent="0.4">
      <c r="A787" s="5">
        <v>3370</v>
      </c>
      <c r="B787" s="3" t="s">
        <v>886</v>
      </c>
      <c r="C787" s="172" t="s">
        <v>42</v>
      </c>
    </row>
    <row r="788" spans="1:3" x14ac:dyDescent="0.4">
      <c r="A788" s="5">
        <v>3371</v>
      </c>
      <c r="B788" s="3" t="s">
        <v>887</v>
      </c>
      <c r="C788" s="173" t="s">
        <v>42</v>
      </c>
    </row>
    <row r="789" spans="1:3" x14ac:dyDescent="0.4">
      <c r="A789" s="5">
        <v>3372</v>
      </c>
      <c r="B789" s="3" t="s">
        <v>888</v>
      </c>
      <c r="C789" s="173" t="s">
        <v>42</v>
      </c>
    </row>
    <row r="790" spans="1:3" x14ac:dyDescent="0.4">
      <c r="A790" s="5">
        <v>3374</v>
      </c>
      <c r="B790" s="3" t="s">
        <v>889</v>
      </c>
      <c r="C790" s="172" t="s">
        <v>42</v>
      </c>
    </row>
    <row r="791" spans="1:3" x14ac:dyDescent="0.4">
      <c r="A791" s="5">
        <v>3375</v>
      </c>
      <c r="B791" s="3" t="s">
        <v>890</v>
      </c>
      <c r="C791" s="172" t="s">
        <v>42</v>
      </c>
    </row>
    <row r="792" spans="1:3" x14ac:dyDescent="0.4">
      <c r="A792" s="5">
        <v>3376</v>
      </c>
      <c r="B792" s="3" t="s">
        <v>891</v>
      </c>
      <c r="C792" s="172" t="s">
        <v>47</v>
      </c>
    </row>
    <row r="793" spans="1:3" x14ac:dyDescent="0.4">
      <c r="A793" s="5">
        <v>3377</v>
      </c>
      <c r="B793" s="3" t="s">
        <v>892</v>
      </c>
      <c r="C793" s="172" t="s">
        <v>50</v>
      </c>
    </row>
    <row r="794" spans="1:3" x14ac:dyDescent="0.4">
      <c r="A794" s="5">
        <v>3382</v>
      </c>
      <c r="B794" s="3" t="s">
        <v>893</v>
      </c>
      <c r="C794" s="172" t="s">
        <v>3977</v>
      </c>
    </row>
    <row r="795" spans="1:3" x14ac:dyDescent="0.4">
      <c r="A795" s="5">
        <v>3384</v>
      </c>
      <c r="B795" s="3" t="s">
        <v>894</v>
      </c>
      <c r="C795" s="172" t="s">
        <v>3977</v>
      </c>
    </row>
    <row r="796" spans="1:3" x14ac:dyDescent="0.4">
      <c r="A796" s="5">
        <v>3386</v>
      </c>
      <c r="B796" s="3" t="s">
        <v>895</v>
      </c>
      <c r="C796" s="172" t="s">
        <v>51</v>
      </c>
    </row>
    <row r="797" spans="1:3" x14ac:dyDescent="0.4">
      <c r="A797" s="5">
        <v>3387</v>
      </c>
      <c r="B797" s="3" t="s">
        <v>896</v>
      </c>
      <c r="C797" s="173" t="s">
        <v>3977</v>
      </c>
    </row>
    <row r="798" spans="1:3" x14ac:dyDescent="0.4">
      <c r="A798" s="5">
        <v>3388</v>
      </c>
      <c r="B798" s="3" t="s">
        <v>897</v>
      </c>
      <c r="C798" s="172" t="s">
        <v>42</v>
      </c>
    </row>
    <row r="799" spans="1:3" x14ac:dyDescent="0.4">
      <c r="A799" s="5">
        <v>3390</v>
      </c>
      <c r="B799" s="3" t="s">
        <v>898</v>
      </c>
      <c r="C799" s="172" t="s">
        <v>42</v>
      </c>
    </row>
    <row r="800" spans="1:3" x14ac:dyDescent="0.4">
      <c r="A800" s="5">
        <v>3391</v>
      </c>
      <c r="B800" s="3" t="s">
        <v>899</v>
      </c>
      <c r="C800" s="173" t="s">
        <v>44</v>
      </c>
    </row>
    <row r="801" spans="1:3" x14ac:dyDescent="0.4">
      <c r="A801" s="5">
        <v>3392</v>
      </c>
      <c r="B801" s="3" t="s">
        <v>900</v>
      </c>
      <c r="C801" s="173" t="s">
        <v>42</v>
      </c>
    </row>
    <row r="802" spans="1:3" x14ac:dyDescent="0.4">
      <c r="A802" s="5">
        <v>3393</v>
      </c>
      <c r="B802" s="3" t="s">
        <v>901</v>
      </c>
      <c r="C802" s="172" t="s">
        <v>42</v>
      </c>
    </row>
    <row r="803" spans="1:3" x14ac:dyDescent="0.4">
      <c r="A803" s="5">
        <v>3395</v>
      </c>
      <c r="B803" s="3" t="s">
        <v>902</v>
      </c>
      <c r="C803" s="172" t="s">
        <v>42</v>
      </c>
    </row>
    <row r="804" spans="1:3" x14ac:dyDescent="0.4">
      <c r="A804" s="5">
        <v>3396</v>
      </c>
      <c r="B804" s="3" t="s">
        <v>903</v>
      </c>
      <c r="C804" s="173" t="s">
        <v>3977</v>
      </c>
    </row>
    <row r="805" spans="1:3" x14ac:dyDescent="0.4">
      <c r="A805" s="5">
        <v>3397</v>
      </c>
      <c r="B805" s="3" t="s">
        <v>904</v>
      </c>
      <c r="C805" s="173" t="s">
        <v>42</v>
      </c>
    </row>
    <row r="806" spans="1:3" x14ac:dyDescent="0.4">
      <c r="A806" s="5">
        <v>3399</v>
      </c>
      <c r="B806" s="3" t="s">
        <v>905</v>
      </c>
      <c r="C806" s="173" t="s">
        <v>3978</v>
      </c>
    </row>
    <row r="807" spans="1:3" x14ac:dyDescent="0.4">
      <c r="A807" s="5">
        <v>3401</v>
      </c>
      <c r="B807" s="3" t="s">
        <v>906</v>
      </c>
      <c r="C807" s="172" t="s">
        <v>42</v>
      </c>
    </row>
    <row r="808" spans="1:3" x14ac:dyDescent="0.4">
      <c r="A808" s="5">
        <v>3402</v>
      </c>
      <c r="B808" s="3" t="s">
        <v>907</v>
      </c>
      <c r="C808" s="172" t="s">
        <v>42</v>
      </c>
    </row>
    <row r="809" spans="1:3" x14ac:dyDescent="0.4">
      <c r="A809" s="5">
        <v>3405</v>
      </c>
      <c r="B809" s="3" t="s">
        <v>908</v>
      </c>
      <c r="C809" s="172" t="s">
        <v>51</v>
      </c>
    </row>
    <row r="810" spans="1:3" x14ac:dyDescent="0.4">
      <c r="A810" s="5">
        <v>3407</v>
      </c>
      <c r="B810" s="3" t="s">
        <v>909</v>
      </c>
      <c r="C810" s="172" t="s">
        <v>42</v>
      </c>
    </row>
    <row r="811" spans="1:3" x14ac:dyDescent="0.4">
      <c r="A811" s="5">
        <v>3408</v>
      </c>
      <c r="B811" s="3" t="s">
        <v>910</v>
      </c>
      <c r="C811" s="172" t="s">
        <v>42</v>
      </c>
    </row>
    <row r="812" spans="1:3" x14ac:dyDescent="0.4">
      <c r="A812" s="5">
        <v>3409</v>
      </c>
      <c r="B812" s="3" t="s">
        <v>911</v>
      </c>
      <c r="C812" s="172" t="s">
        <v>42</v>
      </c>
    </row>
    <row r="813" spans="1:3" x14ac:dyDescent="0.4">
      <c r="A813" s="5">
        <v>3415</v>
      </c>
      <c r="B813" s="3" t="s">
        <v>912</v>
      </c>
      <c r="C813" s="172" t="s">
        <v>3977</v>
      </c>
    </row>
    <row r="814" spans="1:3" x14ac:dyDescent="0.4">
      <c r="A814" s="5">
        <v>3416</v>
      </c>
      <c r="B814" s="3" t="s">
        <v>913</v>
      </c>
      <c r="C814" s="172" t="s">
        <v>51</v>
      </c>
    </row>
    <row r="815" spans="1:3" x14ac:dyDescent="0.4">
      <c r="A815" s="5">
        <v>3417</v>
      </c>
      <c r="B815" s="3" t="s">
        <v>914</v>
      </c>
      <c r="C815" s="172" t="s">
        <v>42</v>
      </c>
    </row>
    <row r="816" spans="1:3" x14ac:dyDescent="0.4">
      <c r="A816" s="5">
        <v>3418</v>
      </c>
      <c r="B816" s="3" t="s">
        <v>915</v>
      </c>
      <c r="C816" s="173" t="s">
        <v>46</v>
      </c>
    </row>
    <row r="817" spans="1:3" x14ac:dyDescent="0.4">
      <c r="A817" s="5">
        <v>3419</v>
      </c>
      <c r="B817" s="3" t="s">
        <v>916</v>
      </c>
      <c r="C817" s="172" t="s">
        <v>49</v>
      </c>
    </row>
    <row r="818" spans="1:3" x14ac:dyDescent="0.4">
      <c r="A818" s="5">
        <v>3420</v>
      </c>
      <c r="B818" s="3" t="s">
        <v>917</v>
      </c>
      <c r="C818" s="172" t="s">
        <v>42</v>
      </c>
    </row>
    <row r="819" spans="1:3" x14ac:dyDescent="0.4">
      <c r="A819" s="5">
        <v>3421</v>
      </c>
      <c r="B819" s="3" t="s">
        <v>918</v>
      </c>
      <c r="C819" s="173" t="s">
        <v>46</v>
      </c>
    </row>
    <row r="820" spans="1:3" x14ac:dyDescent="0.4">
      <c r="A820" s="5">
        <v>3422</v>
      </c>
      <c r="B820" s="3" t="s">
        <v>919</v>
      </c>
      <c r="C820" s="172" t="s">
        <v>42</v>
      </c>
    </row>
    <row r="821" spans="1:3" x14ac:dyDescent="0.4">
      <c r="A821" s="5">
        <v>3423</v>
      </c>
      <c r="B821" s="3" t="s">
        <v>920</v>
      </c>
      <c r="C821" s="172" t="s">
        <v>42</v>
      </c>
    </row>
    <row r="822" spans="1:3" x14ac:dyDescent="0.4">
      <c r="A822" s="5">
        <v>3424</v>
      </c>
      <c r="B822" s="3" t="s">
        <v>921</v>
      </c>
      <c r="C822" s="172" t="s">
        <v>42</v>
      </c>
    </row>
    <row r="823" spans="1:3" x14ac:dyDescent="0.4">
      <c r="A823" s="5">
        <v>3426</v>
      </c>
      <c r="B823" s="3" t="s">
        <v>922</v>
      </c>
      <c r="C823" s="172" t="s">
        <v>45</v>
      </c>
    </row>
    <row r="824" spans="1:3" x14ac:dyDescent="0.4">
      <c r="A824" s="5">
        <v>3431</v>
      </c>
      <c r="B824" s="3" t="s">
        <v>923</v>
      </c>
      <c r="C824" s="172" t="s">
        <v>42</v>
      </c>
    </row>
    <row r="825" spans="1:3" x14ac:dyDescent="0.4">
      <c r="A825" s="5">
        <v>3433</v>
      </c>
      <c r="B825" s="3" t="s">
        <v>924</v>
      </c>
      <c r="C825" s="172" t="s">
        <v>42</v>
      </c>
    </row>
    <row r="826" spans="1:3" x14ac:dyDescent="0.4">
      <c r="A826" s="5">
        <v>3434</v>
      </c>
      <c r="B826" s="3" t="s">
        <v>925</v>
      </c>
      <c r="C826" s="172" t="s">
        <v>42</v>
      </c>
    </row>
    <row r="827" spans="1:3" x14ac:dyDescent="0.4">
      <c r="A827" s="5">
        <v>3435</v>
      </c>
      <c r="B827" s="3" t="s">
        <v>926</v>
      </c>
      <c r="C827" s="172" t="s">
        <v>42</v>
      </c>
    </row>
    <row r="828" spans="1:3" x14ac:dyDescent="0.4">
      <c r="A828" s="5">
        <v>3436</v>
      </c>
      <c r="B828" s="3" t="s">
        <v>927</v>
      </c>
      <c r="C828" s="172" t="s">
        <v>51</v>
      </c>
    </row>
    <row r="829" spans="1:3" x14ac:dyDescent="0.4">
      <c r="A829" s="5">
        <v>3437</v>
      </c>
      <c r="B829" s="3" t="s">
        <v>928</v>
      </c>
      <c r="C829" s="172" t="s">
        <v>42</v>
      </c>
    </row>
    <row r="830" spans="1:3" x14ac:dyDescent="0.4">
      <c r="A830" s="5">
        <v>3439</v>
      </c>
      <c r="B830" s="3" t="s">
        <v>929</v>
      </c>
      <c r="C830" s="172" t="s">
        <v>45</v>
      </c>
    </row>
    <row r="831" spans="1:3" x14ac:dyDescent="0.4">
      <c r="A831" s="5">
        <v>3440</v>
      </c>
      <c r="B831" s="3" t="s">
        <v>930</v>
      </c>
      <c r="C831" s="172" t="s">
        <v>47</v>
      </c>
    </row>
    <row r="832" spans="1:3" x14ac:dyDescent="0.4">
      <c r="A832" s="5">
        <v>3441</v>
      </c>
      <c r="B832" s="3" t="s">
        <v>931</v>
      </c>
      <c r="C832" s="172" t="s">
        <v>46</v>
      </c>
    </row>
    <row r="833" spans="1:3" x14ac:dyDescent="0.4">
      <c r="A833" s="5">
        <v>3442</v>
      </c>
      <c r="B833" s="3" t="s">
        <v>932</v>
      </c>
      <c r="C833" s="172" t="s">
        <v>42</v>
      </c>
    </row>
    <row r="834" spans="1:3" x14ac:dyDescent="0.4">
      <c r="A834" s="5">
        <v>3443</v>
      </c>
      <c r="B834" s="3" t="s">
        <v>933</v>
      </c>
      <c r="C834" s="172" t="s">
        <v>42</v>
      </c>
    </row>
    <row r="835" spans="1:3" x14ac:dyDescent="0.4">
      <c r="A835" s="5">
        <v>3444</v>
      </c>
      <c r="B835" s="3" t="s">
        <v>934</v>
      </c>
      <c r="C835" s="172" t="s">
        <v>43</v>
      </c>
    </row>
    <row r="836" spans="1:3" x14ac:dyDescent="0.4">
      <c r="A836" s="5">
        <v>3445</v>
      </c>
      <c r="B836" s="3" t="s">
        <v>935</v>
      </c>
      <c r="C836" s="172" t="s">
        <v>51</v>
      </c>
    </row>
    <row r="837" spans="1:3" x14ac:dyDescent="0.4">
      <c r="A837" s="5">
        <v>3446</v>
      </c>
      <c r="B837" s="3" t="s">
        <v>936</v>
      </c>
      <c r="C837" s="172" t="s">
        <v>45</v>
      </c>
    </row>
    <row r="838" spans="1:3" x14ac:dyDescent="0.4">
      <c r="A838" s="5">
        <v>3447</v>
      </c>
      <c r="B838" s="3" t="s">
        <v>937</v>
      </c>
      <c r="C838" s="172" t="s">
        <v>42</v>
      </c>
    </row>
    <row r="839" spans="1:3" x14ac:dyDescent="0.4">
      <c r="A839" s="5">
        <v>3449</v>
      </c>
      <c r="B839" s="3" t="s">
        <v>938</v>
      </c>
      <c r="C839" s="172" t="s">
        <v>51</v>
      </c>
    </row>
    <row r="840" spans="1:3" x14ac:dyDescent="0.4">
      <c r="A840" s="5">
        <v>3451</v>
      </c>
      <c r="B840" s="3" t="s">
        <v>939</v>
      </c>
      <c r="C840" s="172"/>
    </row>
    <row r="841" spans="1:3" x14ac:dyDescent="0.4">
      <c r="A841" s="5">
        <v>3452</v>
      </c>
      <c r="B841" s="3" t="s">
        <v>940</v>
      </c>
      <c r="C841" s="172" t="s">
        <v>51</v>
      </c>
    </row>
    <row r="842" spans="1:3" x14ac:dyDescent="0.4">
      <c r="A842" s="5">
        <v>3453</v>
      </c>
      <c r="B842" s="3" t="s">
        <v>941</v>
      </c>
      <c r="C842" s="172"/>
    </row>
    <row r="843" spans="1:3" x14ac:dyDescent="0.4">
      <c r="A843" s="5">
        <v>3454</v>
      </c>
      <c r="B843" s="3" t="s">
        <v>942</v>
      </c>
      <c r="C843" s="172" t="s">
        <v>50</v>
      </c>
    </row>
    <row r="844" spans="1:3" x14ac:dyDescent="0.4">
      <c r="A844" s="5">
        <v>3455</v>
      </c>
      <c r="B844" s="3" t="s">
        <v>943</v>
      </c>
      <c r="C844" s="172"/>
    </row>
    <row r="845" spans="1:3" x14ac:dyDescent="0.4">
      <c r="A845" s="5">
        <v>3457</v>
      </c>
      <c r="B845" s="3" t="s">
        <v>944</v>
      </c>
      <c r="C845" s="172" t="s">
        <v>45</v>
      </c>
    </row>
    <row r="846" spans="1:3" x14ac:dyDescent="0.4">
      <c r="A846" s="5">
        <v>3458</v>
      </c>
      <c r="B846" s="3" t="s">
        <v>945</v>
      </c>
      <c r="C846" s="173" t="s">
        <v>46</v>
      </c>
    </row>
    <row r="847" spans="1:3" x14ac:dyDescent="0.4">
      <c r="A847" s="5">
        <v>3459</v>
      </c>
      <c r="B847" s="3" t="s">
        <v>946</v>
      </c>
      <c r="C847" s="173"/>
    </row>
    <row r="848" spans="1:3" x14ac:dyDescent="0.4">
      <c r="A848" s="5">
        <v>3461</v>
      </c>
      <c r="B848" s="3" t="s">
        <v>947</v>
      </c>
      <c r="C848" s="172" t="s">
        <v>48</v>
      </c>
    </row>
    <row r="849" spans="1:3" x14ac:dyDescent="0.4">
      <c r="A849" s="5">
        <v>3463</v>
      </c>
      <c r="B849" s="3" t="s">
        <v>948</v>
      </c>
      <c r="C849" s="173"/>
    </row>
    <row r="850" spans="1:3" x14ac:dyDescent="0.4">
      <c r="A850" s="5">
        <v>3464</v>
      </c>
      <c r="B850" s="3" t="s">
        <v>949</v>
      </c>
      <c r="C850" s="173" t="s">
        <v>42</v>
      </c>
    </row>
    <row r="851" spans="1:3" x14ac:dyDescent="0.4">
      <c r="A851" s="5">
        <v>3465</v>
      </c>
      <c r="B851" s="3" t="s">
        <v>950</v>
      </c>
      <c r="C851" s="173" t="s">
        <v>42</v>
      </c>
    </row>
    <row r="852" spans="1:3" x14ac:dyDescent="0.4">
      <c r="A852" s="5">
        <v>3466</v>
      </c>
      <c r="B852" s="3" t="s">
        <v>951</v>
      </c>
      <c r="C852" s="173"/>
    </row>
    <row r="853" spans="1:3" x14ac:dyDescent="0.4">
      <c r="A853" s="5">
        <v>3467</v>
      </c>
      <c r="B853" s="3" t="s">
        <v>952</v>
      </c>
      <c r="C853" s="172" t="s">
        <v>42</v>
      </c>
    </row>
    <row r="854" spans="1:3" x14ac:dyDescent="0.4">
      <c r="A854" s="5">
        <v>3468</v>
      </c>
      <c r="B854" s="3" t="s">
        <v>953</v>
      </c>
      <c r="C854" s="172"/>
    </row>
    <row r="855" spans="1:3" x14ac:dyDescent="0.4">
      <c r="A855" s="5">
        <v>3469</v>
      </c>
      <c r="B855" s="3" t="s">
        <v>954</v>
      </c>
      <c r="C855" s="172" t="s">
        <v>45</v>
      </c>
    </row>
    <row r="856" spans="1:3" x14ac:dyDescent="0.4">
      <c r="A856" s="5">
        <v>3470</v>
      </c>
      <c r="B856" s="3" t="s">
        <v>955</v>
      </c>
      <c r="C856" s="173"/>
    </row>
    <row r="857" spans="1:3" x14ac:dyDescent="0.4">
      <c r="A857" s="5">
        <v>3471</v>
      </c>
      <c r="B857" s="3" t="s">
        <v>956</v>
      </c>
      <c r="C857" s="173"/>
    </row>
    <row r="858" spans="1:3" x14ac:dyDescent="0.4">
      <c r="A858" s="5">
        <v>3472</v>
      </c>
      <c r="B858" s="3" t="s">
        <v>957</v>
      </c>
      <c r="C858" s="173"/>
    </row>
    <row r="859" spans="1:3" x14ac:dyDescent="0.4">
      <c r="A859" s="5">
        <v>3473</v>
      </c>
      <c r="B859" s="3" t="s">
        <v>958</v>
      </c>
      <c r="C859" s="173"/>
    </row>
    <row r="860" spans="1:3" x14ac:dyDescent="0.4">
      <c r="A860" s="5">
        <v>3474</v>
      </c>
      <c r="B860" s="3" t="s">
        <v>959</v>
      </c>
      <c r="C860" s="173" t="s">
        <v>51</v>
      </c>
    </row>
    <row r="861" spans="1:3" x14ac:dyDescent="0.4">
      <c r="A861" s="5">
        <v>3475</v>
      </c>
      <c r="B861" s="3" t="s">
        <v>960</v>
      </c>
      <c r="C861" s="173" t="s">
        <v>49</v>
      </c>
    </row>
    <row r="862" spans="1:3" x14ac:dyDescent="0.4">
      <c r="A862" s="5">
        <v>3476</v>
      </c>
      <c r="B862" s="3" t="s">
        <v>961</v>
      </c>
      <c r="C862" s="173"/>
    </row>
    <row r="863" spans="1:3" x14ac:dyDescent="0.4">
      <c r="A863" s="5">
        <v>3477</v>
      </c>
      <c r="B863" s="3" t="s">
        <v>962</v>
      </c>
      <c r="C863" s="172" t="s">
        <v>42</v>
      </c>
    </row>
    <row r="864" spans="1:3" x14ac:dyDescent="0.4">
      <c r="A864" s="5">
        <v>3478</v>
      </c>
      <c r="B864" s="3" t="s">
        <v>963</v>
      </c>
      <c r="C864" s="172"/>
    </row>
    <row r="865" spans="1:3" x14ac:dyDescent="0.4">
      <c r="A865" s="5">
        <v>3479</v>
      </c>
      <c r="B865" s="3" t="s">
        <v>964</v>
      </c>
      <c r="C865" s="172" t="s">
        <v>3977</v>
      </c>
    </row>
    <row r="866" spans="1:3" x14ac:dyDescent="0.4">
      <c r="A866" s="5">
        <v>3480</v>
      </c>
      <c r="B866" s="3" t="s">
        <v>965</v>
      </c>
      <c r="C866" s="172" t="s">
        <v>49</v>
      </c>
    </row>
    <row r="867" spans="1:3" x14ac:dyDescent="0.4">
      <c r="A867" s="5">
        <v>3481</v>
      </c>
      <c r="B867" s="3" t="s">
        <v>966</v>
      </c>
      <c r="C867" s="172"/>
    </row>
    <row r="868" spans="1:3" x14ac:dyDescent="0.4">
      <c r="A868" s="5">
        <v>3482</v>
      </c>
      <c r="B868" s="3" t="s">
        <v>967</v>
      </c>
      <c r="C868" s="172" t="s">
        <v>51</v>
      </c>
    </row>
    <row r="869" spans="1:3" x14ac:dyDescent="0.4">
      <c r="A869" s="5">
        <v>3484</v>
      </c>
      <c r="B869" s="3" t="s">
        <v>968</v>
      </c>
      <c r="C869" s="172" t="s">
        <v>42</v>
      </c>
    </row>
    <row r="870" spans="1:3" x14ac:dyDescent="0.4">
      <c r="A870" s="5">
        <v>3486</v>
      </c>
      <c r="B870" s="3" t="s">
        <v>969</v>
      </c>
      <c r="C870" s="172" t="s">
        <v>51</v>
      </c>
    </row>
    <row r="871" spans="1:3" x14ac:dyDescent="0.4">
      <c r="A871" s="5">
        <v>3488</v>
      </c>
      <c r="B871" s="3" t="s">
        <v>970</v>
      </c>
      <c r="C871" s="172"/>
    </row>
    <row r="872" spans="1:3" x14ac:dyDescent="0.4">
      <c r="A872" s="5">
        <v>3489</v>
      </c>
      <c r="B872" s="3" t="s">
        <v>971</v>
      </c>
      <c r="C872" s="172" t="s">
        <v>42</v>
      </c>
    </row>
    <row r="873" spans="1:3" x14ac:dyDescent="0.4">
      <c r="A873" s="5">
        <v>3490</v>
      </c>
      <c r="B873" s="3" t="s">
        <v>972</v>
      </c>
      <c r="C873" s="172" t="s">
        <v>3977</v>
      </c>
    </row>
    <row r="874" spans="1:3" x14ac:dyDescent="0.4">
      <c r="A874" s="5">
        <v>3491</v>
      </c>
      <c r="B874" s="3" t="s">
        <v>973</v>
      </c>
      <c r="C874" s="172" t="s">
        <v>49</v>
      </c>
    </row>
    <row r="875" spans="1:3" x14ac:dyDescent="0.4">
      <c r="A875" s="5">
        <v>3492</v>
      </c>
      <c r="B875" s="3" t="s">
        <v>974</v>
      </c>
      <c r="C875" s="172"/>
    </row>
    <row r="876" spans="1:3" x14ac:dyDescent="0.4">
      <c r="A876" s="5">
        <v>3493</v>
      </c>
      <c r="B876" s="3" t="s">
        <v>975</v>
      </c>
      <c r="C876" s="172"/>
    </row>
    <row r="877" spans="1:3" x14ac:dyDescent="0.4">
      <c r="A877" s="5">
        <v>3494</v>
      </c>
      <c r="B877" s="3" t="s">
        <v>976</v>
      </c>
      <c r="C877" s="172" t="s">
        <v>48</v>
      </c>
    </row>
    <row r="878" spans="1:3" x14ac:dyDescent="0.4">
      <c r="A878" s="5">
        <v>3495</v>
      </c>
      <c r="B878" s="3" t="s">
        <v>977</v>
      </c>
      <c r="C878" s="172" t="s">
        <v>48</v>
      </c>
    </row>
    <row r="879" spans="1:3" x14ac:dyDescent="0.4">
      <c r="A879" s="5">
        <v>3496</v>
      </c>
      <c r="B879" s="3" t="s">
        <v>978</v>
      </c>
      <c r="C879" s="172" t="s">
        <v>48</v>
      </c>
    </row>
    <row r="880" spans="1:3" x14ac:dyDescent="0.4">
      <c r="A880" s="5">
        <v>3497</v>
      </c>
      <c r="B880" s="3" t="s">
        <v>979</v>
      </c>
      <c r="C880" s="172" t="s">
        <v>46</v>
      </c>
    </row>
    <row r="881" spans="1:3" x14ac:dyDescent="0.4">
      <c r="A881" s="5">
        <v>3498</v>
      </c>
      <c r="B881" s="3" t="s">
        <v>980</v>
      </c>
      <c r="C881" s="172" t="s">
        <v>47</v>
      </c>
    </row>
    <row r="882" spans="1:3" x14ac:dyDescent="0.4">
      <c r="A882" s="5">
        <v>3501</v>
      </c>
      <c r="B882" s="3" t="s">
        <v>981</v>
      </c>
      <c r="C882" s="172" t="s">
        <v>44</v>
      </c>
    </row>
    <row r="883" spans="1:3" x14ac:dyDescent="0.4">
      <c r="A883" s="5">
        <v>3504</v>
      </c>
      <c r="B883" s="3" t="s">
        <v>982</v>
      </c>
      <c r="C883" s="172" t="s">
        <v>42</v>
      </c>
    </row>
    <row r="884" spans="1:3" x14ac:dyDescent="0.4">
      <c r="A884" s="5">
        <v>3512</v>
      </c>
      <c r="B884" s="3" t="s">
        <v>983</v>
      </c>
      <c r="C884" s="172" t="s">
        <v>42</v>
      </c>
    </row>
    <row r="885" spans="1:3" x14ac:dyDescent="0.4">
      <c r="A885" s="5">
        <v>3513</v>
      </c>
      <c r="B885" s="3" t="s">
        <v>984</v>
      </c>
      <c r="C885" s="172" t="s">
        <v>42</v>
      </c>
    </row>
    <row r="886" spans="1:3" x14ac:dyDescent="0.4">
      <c r="A886" s="5">
        <v>3515</v>
      </c>
      <c r="B886" s="3" t="s">
        <v>985</v>
      </c>
      <c r="C886" s="172" t="s">
        <v>42</v>
      </c>
    </row>
    <row r="887" spans="1:3" x14ac:dyDescent="0.4">
      <c r="A887" s="5">
        <v>3521</v>
      </c>
      <c r="B887" s="3" t="s">
        <v>986</v>
      </c>
      <c r="C887" s="172" t="s">
        <v>42</v>
      </c>
    </row>
    <row r="888" spans="1:3" x14ac:dyDescent="0.4">
      <c r="A888" s="5">
        <v>3524</v>
      </c>
      <c r="B888" s="3" t="s">
        <v>987</v>
      </c>
      <c r="C888" s="172" t="s">
        <v>43</v>
      </c>
    </row>
    <row r="889" spans="1:3" x14ac:dyDescent="0.4">
      <c r="A889" s="5">
        <v>3526</v>
      </c>
      <c r="B889" s="3" t="s">
        <v>988</v>
      </c>
      <c r="C889" s="172" t="s">
        <v>42</v>
      </c>
    </row>
    <row r="890" spans="1:3" x14ac:dyDescent="0.4">
      <c r="A890" s="5">
        <v>3528</v>
      </c>
      <c r="B890" s="3" t="s">
        <v>989</v>
      </c>
      <c r="C890" s="172" t="s">
        <v>42</v>
      </c>
    </row>
    <row r="891" spans="1:3" x14ac:dyDescent="0.4">
      <c r="A891" s="5">
        <v>3529</v>
      </c>
      <c r="B891" s="3" t="s">
        <v>990</v>
      </c>
      <c r="C891" s="173" t="s">
        <v>42</v>
      </c>
    </row>
    <row r="892" spans="1:3" x14ac:dyDescent="0.4">
      <c r="A892" s="5">
        <v>3536</v>
      </c>
      <c r="B892" s="3" t="s">
        <v>991</v>
      </c>
      <c r="C892" s="172" t="s">
        <v>47</v>
      </c>
    </row>
    <row r="893" spans="1:3" x14ac:dyDescent="0.4">
      <c r="A893" s="5">
        <v>3537</v>
      </c>
      <c r="B893" s="3" t="s">
        <v>992</v>
      </c>
      <c r="C893" s="172" t="s">
        <v>42</v>
      </c>
    </row>
    <row r="894" spans="1:3" x14ac:dyDescent="0.4">
      <c r="A894" s="5">
        <v>3538</v>
      </c>
      <c r="B894" s="3" t="s">
        <v>993</v>
      </c>
      <c r="C894" s="172" t="s">
        <v>45</v>
      </c>
    </row>
    <row r="895" spans="1:3" x14ac:dyDescent="0.4">
      <c r="A895" s="5">
        <v>3539</v>
      </c>
      <c r="B895" s="3" t="s">
        <v>994</v>
      </c>
      <c r="C895" s="172" t="s">
        <v>46</v>
      </c>
    </row>
    <row r="896" spans="1:3" x14ac:dyDescent="0.4">
      <c r="A896" s="5">
        <v>3540</v>
      </c>
      <c r="B896" s="3" t="s">
        <v>995</v>
      </c>
      <c r="C896" s="172" t="s">
        <v>51</v>
      </c>
    </row>
    <row r="897" spans="1:3" x14ac:dyDescent="0.4">
      <c r="A897" s="5">
        <v>3541</v>
      </c>
      <c r="B897" s="3" t="s">
        <v>996</v>
      </c>
      <c r="C897" s="172" t="s">
        <v>47</v>
      </c>
    </row>
    <row r="898" spans="1:3" x14ac:dyDescent="0.4">
      <c r="A898" s="5">
        <v>3542</v>
      </c>
      <c r="B898" s="3" t="s">
        <v>997</v>
      </c>
      <c r="C898" s="172" t="s">
        <v>42</v>
      </c>
    </row>
    <row r="899" spans="1:3" x14ac:dyDescent="0.4">
      <c r="A899" s="5">
        <v>3543</v>
      </c>
      <c r="B899" s="3" t="s">
        <v>998</v>
      </c>
      <c r="C899" s="173" t="s">
        <v>3977</v>
      </c>
    </row>
    <row r="900" spans="1:3" x14ac:dyDescent="0.4">
      <c r="A900" s="5">
        <v>3544</v>
      </c>
      <c r="B900" s="3" t="s">
        <v>999</v>
      </c>
      <c r="C900" s="173" t="s">
        <v>44</v>
      </c>
    </row>
    <row r="901" spans="1:3" x14ac:dyDescent="0.4">
      <c r="A901" s="5">
        <v>3546</v>
      </c>
      <c r="B901" s="3" t="s">
        <v>1000</v>
      </c>
      <c r="C901" s="172" t="s">
        <v>3977</v>
      </c>
    </row>
    <row r="902" spans="1:3" x14ac:dyDescent="0.4">
      <c r="A902" s="5">
        <v>3547</v>
      </c>
      <c r="B902" s="3" t="s">
        <v>1001</v>
      </c>
      <c r="C902" s="172" t="s">
        <v>50</v>
      </c>
    </row>
    <row r="903" spans="1:3" x14ac:dyDescent="0.4">
      <c r="A903" s="5">
        <v>3548</v>
      </c>
      <c r="B903" s="3" t="s">
        <v>1002</v>
      </c>
      <c r="C903" s="173" t="s">
        <v>3977</v>
      </c>
    </row>
    <row r="904" spans="1:3" x14ac:dyDescent="0.4">
      <c r="A904" s="5">
        <v>3549</v>
      </c>
      <c r="B904" s="3" t="s">
        <v>1003</v>
      </c>
      <c r="C904" s="173" t="s">
        <v>44</v>
      </c>
    </row>
    <row r="905" spans="1:3" x14ac:dyDescent="0.4">
      <c r="A905" s="5">
        <v>3550</v>
      </c>
      <c r="B905" s="3" t="s">
        <v>1004</v>
      </c>
      <c r="C905" s="172" t="s">
        <v>3977</v>
      </c>
    </row>
    <row r="906" spans="1:3" x14ac:dyDescent="0.4">
      <c r="A906" s="5">
        <v>3551</v>
      </c>
      <c r="B906" s="3" t="s">
        <v>1005</v>
      </c>
      <c r="C906" s="172" t="s">
        <v>42</v>
      </c>
    </row>
    <row r="907" spans="1:3" x14ac:dyDescent="0.4">
      <c r="A907" s="5">
        <v>3553</v>
      </c>
      <c r="B907" s="3" t="s">
        <v>1006</v>
      </c>
      <c r="C907" s="172" t="s">
        <v>42</v>
      </c>
    </row>
    <row r="908" spans="1:3" x14ac:dyDescent="0.4">
      <c r="A908" s="5">
        <v>3556</v>
      </c>
      <c r="B908" s="3" t="s">
        <v>1007</v>
      </c>
      <c r="C908" s="173" t="s">
        <v>48</v>
      </c>
    </row>
    <row r="909" spans="1:3" x14ac:dyDescent="0.4">
      <c r="A909" s="5">
        <v>3557</v>
      </c>
      <c r="B909" s="3" t="s">
        <v>1008</v>
      </c>
      <c r="C909" s="173"/>
    </row>
    <row r="910" spans="1:3" x14ac:dyDescent="0.4">
      <c r="A910" s="5">
        <v>3558</v>
      </c>
      <c r="B910" s="3" t="s">
        <v>1009</v>
      </c>
      <c r="C910" s="173" t="s">
        <v>3977</v>
      </c>
    </row>
    <row r="911" spans="1:3" x14ac:dyDescent="0.4">
      <c r="A911" s="5">
        <v>3559</v>
      </c>
      <c r="B911" s="3" t="s">
        <v>1010</v>
      </c>
      <c r="C911" s="172" t="s">
        <v>42</v>
      </c>
    </row>
    <row r="912" spans="1:3" x14ac:dyDescent="0.4">
      <c r="A912" s="5">
        <v>3560</v>
      </c>
      <c r="B912" s="3" t="s">
        <v>1011</v>
      </c>
      <c r="C912" s="172" t="s">
        <v>47</v>
      </c>
    </row>
    <row r="913" spans="1:3" x14ac:dyDescent="0.4">
      <c r="A913" s="5">
        <v>3561</v>
      </c>
      <c r="B913" s="3" t="s">
        <v>1012</v>
      </c>
      <c r="C913" s="173" t="s">
        <v>42</v>
      </c>
    </row>
    <row r="914" spans="1:3" x14ac:dyDescent="0.4">
      <c r="A914" s="5">
        <v>3562</v>
      </c>
      <c r="B914" s="3" t="s">
        <v>1013</v>
      </c>
      <c r="C914" s="172" t="s">
        <v>3977</v>
      </c>
    </row>
    <row r="915" spans="1:3" x14ac:dyDescent="0.4">
      <c r="A915" s="5">
        <v>3563</v>
      </c>
      <c r="B915" s="3" t="s">
        <v>1014</v>
      </c>
      <c r="C915" s="173" t="s">
        <v>48</v>
      </c>
    </row>
    <row r="916" spans="1:3" x14ac:dyDescent="0.4">
      <c r="A916" s="5">
        <v>3564</v>
      </c>
      <c r="B916" s="3" t="s">
        <v>1015</v>
      </c>
      <c r="C916" s="172" t="s">
        <v>42</v>
      </c>
    </row>
    <row r="917" spans="1:3" x14ac:dyDescent="0.4">
      <c r="A917" s="5">
        <v>3565</v>
      </c>
      <c r="B917" s="3" t="s">
        <v>1016</v>
      </c>
      <c r="C917" s="172" t="s">
        <v>3978</v>
      </c>
    </row>
    <row r="918" spans="1:3" x14ac:dyDescent="0.4">
      <c r="A918" s="5">
        <v>3566</v>
      </c>
      <c r="B918" s="3" t="s">
        <v>1017</v>
      </c>
      <c r="C918" s="172" t="s">
        <v>51</v>
      </c>
    </row>
    <row r="919" spans="1:3" x14ac:dyDescent="0.4">
      <c r="A919" s="5">
        <v>3569</v>
      </c>
      <c r="B919" s="3" t="s">
        <v>1018</v>
      </c>
      <c r="C919" s="173" t="s">
        <v>42</v>
      </c>
    </row>
    <row r="920" spans="1:3" x14ac:dyDescent="0.4">
      <c r="A920" s="5">
        <v>3571</v>
      </c>
      <c r="B920" s="3" t="s">
        <v>1019</v>
      </c>
      <c r="C920" s="172" t="s">
        <v>42</v>
      </c>
    </row>
    <row r="921" spans="1:3" x14ac:dyDescent="0.4">
      <c r="A921" s="5">
        <v>3577</v>
      </c>
      <c r="B921" s="3" t="s">
        <v>1020</v>
      </c>
      <c r="C921" s="172" t="s">
        <v>42</v>
      </c>
    </row>
    <row r="922" spans="1:3" x14ac:dyDescent="0.4">
      <c r="A922" s="5">
        <v>3578</v>
      </c>
      <c r="B922" s="3" t="s">
        <v>1021</v>
      </c>
      <c r="C922" s="172" t="s">
        <v>42</v>
      </c>
    </row>
    <row r="923" spans="1:3" x14ac:dyDescent="0.4">
      <c r="A923" s="5">
        <v>3580</v>
      </c>
      <c r="B923" s="3" t="s">
        <v>1022</v>
      </c>
      <c r="C923" s="172" t="s">
        <v>42</v>
      </c>
    </row>
    <row r="924" spans="1:3" x14ac:dyDescent="0.4">
      <c r="A924" s="5">
        <v>3583</v>
      </c>
      <c r="B924" s="3" t="s">
        <v>1023</v>
      </c>
      <c r="C924" s="172" t="s">
        <v>42</v>
      </c>
    </row>
    <row r="925" spans="1:3" x14ac:dyDescent="0.4">
      <c r="A925" s="5">
        <v>3591</v>
      </c>
      <c r="B925" s="3" t="s">
        <v>1024</v>
      </c>
      <c r="C925" s="173" t="s">
        <v>42</v>
      </c>
    </row>
    <row r="926" spans="1:3" x14ac:dyDescent="0.4">
      <c r="A926" s="5">
        <v>3593</v>
      </c>
      <c r="B926" s="3" t="s">
        <v>1025</v>
      </c>
      <c r="C926" s="173" t="s">
        <v>42</v>
      </c>
    </row>
    <row r="927" spans="1:3" x14ac:dyDescent="0.4">
      <c r="A927" s="5">
        <v>3597</v>
      </c>
      <c r="B927" s="3" t="s">
        <v>1026</v>
      </c>
      <c r="C927" s="172" t="s">
        <v>45</v>
      </c>
    </row>
    <row r="928" spans="1:3" x14ac:dyDescent="0.4">
      <c r="A928" s="5">
        <v>3598</v>
      </c>
      <c r="B928" s="3" t="s">
        <v>1027</v>
      </c>
      <c r="C928" s="173" t="s">
        <v>42</v>
      </c>
    </row>
    <row r="929" spans="1:3" x14ac:dyDescent="0.4">
      <c r="A929" s="5">
        <v>3600</v>
      </c>
      <c r="B929" s="3" t="s">
        <v>1028</v>
      </c>
      <c r="C929" s="172" t="s">
        <v>42</v>
      </c>
    </row>
    <row r="930" spans="1:3" x14ac:dyDescent="0.4">
      <c r="A930" s="5">
        <v>3604</v>
      </c>
      <c r="B930" s="3" t="s">
        <v>1029</v>
      </c>
      <c r="C930" s="172" t="s">
        <v>42</v>
      </c>
    </row>
    <row r="931" spans="1:3" x14ac:dyDescent="0.4">
      <c r="A931" s="5">
        <v>3606</v>
      </c>
      <c r="B931" s="3" t="s">
        <v>1030</v>
      </c>
      <c r="C931" s="173" t="s">
        <v>51</v>
      </c>
    </row>
    <row r="932" spans="1:3" x14ac:dyDescent="0.4">
      <c r="A932" s="5">
        <v>3607</v>
      </c>
      <c r="B932" s="3" t="s">
        <v>1031</v>
      </c>
      <c r="C932" s="172" t="s">
        <v>47</v>
      </c>
    </row>
    <row r="933" spans="1:3" x14ac:dyDescent="0.4">
      <c r="A933" s="5">
        <v>3608</v>
      </c>
      <c r="B933" s="3" t="s">
        <v>1032</v>
      </c>
      <c r="C933" s="173" t="s">
        <v>3977</v>
      </c>
    </row>
    <row r="934" spans="1:3" x14ac:dyDescent="0.4">
      <c r="A934" s="5">
        <v>3611</v>
      </c>
      <c r="B934" s="3" t="s">
        <v>1033</v>
      </c>
      <c r="C934" s="172" t="s">
        <v>42</v>
      </c>
    </row>
    <row r="935" spans="1:3" x14ac:dyDescent="0.4">
      <c r="A935" s="5">
        <v>3612</v>
      </c>
      <c r="B935" s="3" t="s">
        <v>1034</v>
      </c>
      <c r="C935" s="173" t="s">
        <v>42</v>
      </c>
    </row>
    <row r="936" spans="1:3" x14ac:dyDescent="0.4">
      <c r="A936" s="5">
        <v>3622</v>
      </c>
      <c r="B936" s="3" t="s">
        <v>1035</v>
      </c>
      <c r="C936" s="172" t="s">
        <v>42</v>
      </c>
    </row>
    <row r="937" spans="1:3" x14ac:dyDescent="0.4">
      <c r="A937" s="5">
        <v>3623</v>
      </c>
      <c r="B937" s="3" t="s">
        <v>1036</v>
      </c>
      <c r="C937" s="172" t="s">
        <v>51</v>
      </c>
    </row>
    <row r="938" spans="1:3" x14ac:dyDescent="0.4">
      <c r="A938" s="5">
        <v>3624</v>
      </c>
      <c r="B938" s="3" t="s">
        <v>1037</v>
      </c>
      <c r="C938" s="172" t="s">
        <v>48</v>
      </c>
    </row>
    <row r="939" spans="1:3" x14ac:dyDescent="0.4">
      <c r="A939" s="5">
        <v>3625</v>
      </c>
      <c r="B939" s="3" t="s">
        <v>1038</v>
      </c>
      <c r="C939" s="172" t="s">
        <v>45</v>
      </c>
    </row>
    <row r="940" spans="1:3" x14ac:dyDescent="0.4">
      <c r="A940" s="5">
        <v>3626</v>
      </c>
      <c r="B940" s="3" t="s">
        <v>1039</v>
      </c>
      <c r="C940" s="172" t="s">
        <v>42</v>
      </c>
    </row>
    <row r="941" spans="1:3" x14ac:dyDescent="0.4">
      <c r="A941" s="5">
        <v>3627</v>
      </c>
      <c r="B941" s="3" t="s">
        <v>1040</v>
      </c>
      <c r="C941" s="172" t="s">
        <v>3977</v>
      </c>
    </row>
    <row r="942" spans="1:3" x14ac:dyDescent="0.4">
      <c r="A942" s="5">
        <v>3628</v>
      </c>
      <c r="B942" s="3" t="s">
        <v>1041</v>
      </c>
      <c r="C942" s="172" t="s">
        <v>45</v>
      </c>
    </row>
    <row r="943" spans="1:3" x14ac:dyDescent="0.4">
      <c r="A943" s="5">
        <v>3630</v>
      </c>
      <c r="B943" s="3" t="s">
        <v>1042</v>
      </c>
      <c r="C943" s="172" t="s">
        <v>51</v>
      </c>
    </row>
    <row r="944" spans="1:3" x14ac:dyDescent="0.4">
      <c r="A944" s="5">
        <v>3632</v>
      </c>
      <c r="B944" s="3" t="s">
        <v>1043</v>
      </c>
      <c r="C944" s="172" t="s">
        <v>45</v>
      </c>
    </row>
    <row r="945" spans="1:3" x14ac:dyDescent="0.4">
      <c r="A945" s="5">
        <v>3633</v>
      </c>
      <c r="B945" s="3" t="s">
        <v>1044</v>
      </c>
      <c r="C945" s="173" t="s">
        <v>51</v>
      </c>
    </row>
    <row r="946" spans="1:3" x14ac:dyDescent="0.4">
      <c r="A946" s="5">
        <v>3634</v>
      </c>
      <c r="B946" s="3" t="s">
        <v>1045</v>
      </c>
      <c r="C946" s="172" t="s">
        <v>42</v>
      </c>
    </row>
    <row r="947" spans="1:3" x14ac:dyDescent="0.4">
      <c r="A947" s="5">
        <v>3635</v>
      </c>
      <c r="B947" s="3" t="s">
        <v>1046</v>
      </c>
      <c r="C947" s="172" t="s">
        <v>42</v>
      </c>
    </row>
    <row r="948" spans="1:3" x14ac:dyDescent="0.4">
      <c r="A948" s="5">
        <v>3636</v>
      </c>
      <c r="B948" s="3" t="s">
        <v>1047</v>
      </c>
      <c r="C948" s="172" t="s">
        <v>48</v>
      </c>
    </row>
    <row r="949" spans="1:3" x14ac:dyDescent="0.4">
      <c r="A949" s="5">
        <v>3639</v>
      </c>
      <c r="B949" s="3" t="s">
        <v>1048</v>
      </c>
      <c r="C949" s="173" t="s">
        <v>45</v>
      </c>
    </row>
    <row r="950" spans="1:3" x14ac:dyDescent="0.4">
      <c r="A950" s="5">
        <v>3640</v>
      </c>
      <c r="B950" s="3" t="s">
        <v>1049</v>
      </c>
      <c r="C950" s="172" t="s">
        <v>42</v>
      </c>
    </row>
    <row r="951" spans="1:3" x14ac:dyDescent="0.4">
      <c r="A951" s="5">
        <v>3641</v>
      </c>
      <c r="B951" s="3" t="s">
        <v>1050</v>
      </c>
      <c r="C951" s="172" t="s">
        <v>42</v>
      </c>
    </row>
    <row r="952" spans="1:3" x14ac:dyDescent="0.4">
      <c r="A952" s="5">
        <v>3645</v>
      </c>
      <c r="B952" s="3" t="s">
        <v>1051</v>
      </c>
      <c r="C952" s="172" t="s">
        <v>44</v>
      </c>
    </row>
    <row r="953" spans="1:3" x14ac:dyDescent="0.4">
      <c r="A953" s="5">
        <v>3646</v>
      </c>
      <c r="B953" s="3" t="s">
        <v>1052</v>
      </c>
      <c r="C953" s="172" t="s">
        <v>42</v>
      </c>
    </row>
    <row r="954" spans="1:3" x14ac:dyDescent="0.4">
      <c r="A954" s="5">
        <v>3647</v>
      </c>
      <c r="B954" s="3" t="s">
        <v>1053</v>
      </c>
      <c r="C954" s="172" t="s">
        <v>47</v>
      </c>
    </row>
    <row r="955" spans="1:3" x14ac:dyDescent="0.4">
      <c r="A955" s="5">
        <v>3648</v>
      </c>
      <c r="B955" s="3" t="s">
        <v>1054</v>
      </c>
      <c r="C955" s="173" t="s">
        <v>42</v>
      </c>
    </row>
    <row r="956" spans="1:3" x14ac:dyDescent="0.4">
      <c r="A956" s="5">
        <v>3649</v>
      </c>
      <c r="B956" s="3" t="s">
        <v>1055</v>
      </c>
      <c r="C956" s="172" t="s">
        <v>51</v>
      </c>
    </row>
    <row r="957" spans="1:3" x14ac:dyDescent="0.4">
      <c r="A957" s="5">
        <v>3652</v>
      </c>
      <c r="B957" s="3" t="s">
        <v>1056</v>
      </c>
      <c r="C957" s="172" t="s">
        <v>42</v>
      </c>
    </row>
    <row r="958" spans="1:3" x14ac:dyDescent="0.4">
      <c r="A958" s="5">
        <v>3653</v>
      </c>
      <c r="B958" s="3" t="s">
        <v>1057</v>
      </c>
      <c r="C958" s="172" t="s">
        <v>49</v>
      </c>
    </row>
    <row r="959" spans="1:3" x14ac:dyDescent="0.4">
      <c r="A959" s="5">
        <v>3655</v>
      </c>
      <c r="B959" s="3" t="s">
        <v>1058</v>
      </c>
      <c r="C959" s="172" t="s">
        <v>45</v>
      </c>
    </row>
    <row r="960" spans="1:3" x14ac:dyDescent="0.4">
      <c r="A960" s="5">
        <v>3656</v>
      </c>
      <c r="B960" s="3" t="s">
        <v>1059</v>
      </c>
      <c r="C960" s="172" t="s">
        <v>51</v>
      </c>
    </row>
    <row r="961" spans="1:3" x14ac:dyDescent="0.4">
      <c r="A961" s="5">
        <v>3657</v>
      </c>
      <c r="B961" s="3" t="s">
        <v>1060</v>
      </c>
      <c r="C961" s="172" t="s">
        <v>3978</v>
      </c>
    </row>
    <row r="962" spans="1:3" x14ac:dyDescent="0.4">
      <c r="A962" s="5">
        <v>3658</v>
      </c>
      <c r="B962" s="3" t="s">
        <v>1061</v>
      </c>
      <c r="C962" s="172" t="s">
        <v>42</v>
      </c>
    </row>
    <row r="963" spans="1:3" x14ac:dyDescent="0.4">
      <c r="A963" s="5">
        <v>3659</v>
      </c>
      <c r="B963" s="3" t="s">
        <v>1062</v>
      </c>
      <c r="C963" s="172" t="s">
        <v>51</v>
      </c>
    </row>
    <row r="964" spans="1:3" x14ac:dyDescent="0.4">
      <c r="A964" s="5">
        <v>3660</v>
      </c>
      <c r="B964" s="3" t="s">
        <v>1063</v>
      </c>
      <c r="C964" s="172" t="s">
        <v>45</v>
      </c>
    </row>
    <row r="965" spans="1:3" x14ac:dyDescent="0.4">
      <c r="A965" s="5">
        <v>3661</v>
      </c>
      <c r="B965" s="3" t="s">
        <v>1064</v>
      </c>
      <c r="C965" s="173" t="s">
        <v>42</v>
      </c>
    </row>
    <row r="966" spans="1:3" x14ac:dyDescent="0.4">
      <c r="A966" s="5">
        <v>3662</v>
      </c>
      <c r="B966" s="3" t="s">
        <v>1065</v>
      </c>
      <c r="C966" s="172" t="s">
        <v>46</v>
      </c>
    </row>
    <row r="967" spans="1:3" x14ac:dyDescent="0.4">
      <c r="A967" s="5">
        <v>3663</v>
      </c>
      <c r="B967" s="3" t="s">
        <v>1066</v>
      </c>
      <c r="C967" s="172" t="s">
        <v>51</v>
      </c>
    </row>
    <row r="968" spans="1:3" x14ac:dyDescent="0.4">
      <c r="A968" s="5">
        <v>3664</v>
      </c>
      <c r="B968" s="3" t="s">
        <v>1067</v>
      </c>
      <c r="C968" s="172" t="s">
        <v>51</v>
      </c>
    </row>
    <row r="969" spans="1:3" x14ac:dyDescent="0.4">
      <c r="A969" s="5">
        <v>3665</v>
      </c>
      <c r="B969" s="3" t="s">
        <v>1068</v>
      </c>
      <c r="C969" s="172" t="s">
        <v>3978</v>
      </c>
    </row>
    <row r="970" spans="1:3" x14ac:dyDescent="0.4">
      <c r="A970" s="5">
        <v>3666</v>
      </c>
      <c r="B970" s="3" t="s">
        <v>1069</v>
      </c>
      <c r="C970" s="172" t="s">
        <v>42</v>
      </c>
    </row>
    <row r="971" spans="1:3" x14ac:dyDescent="0.4">
      <c r="A971" s="5">
        <v>3667</v>
      </c>
      <c r="B971" s="3" t="s">
        <v>1070</v>
      </c>
      <c r="C971" s="172" t="s">
        <v>51</v>
      </c>
    </row>
    <row r="972" spans="1:3" x14ac:dyDescent="0.4">
      <c r="A972" s="5">
        <v>3668</v>
      </c>
      <c r="B972" s="3" t="s">
        <v>1071</v>
      </c>
      <c r="C972" s="172" t="s">
        <v>48</v>
      </c>
    </row>
    <row r="973" spans="1:3" x14ac:dyDescent="0.4">
      <c r="A973" s="5">
        <v>3670</v>
      </c>
      <c r="B973" s="3" t="s">
        <v>1072</v>
      </c>
      <c r="C973" s="172" t="s">
        <v>3977</v>
      </c>
    </row>
    <row r="974" spans="1:3" x14ac:dyDescent="0.4">
      <c r="A974" s="5">
        <v>3671</v>
      </c>
      <c r="B974" s="3" t="s">
        <v>1073</v>
      </c>
      <c r="C974" s="172" t="s">
        <v>51</v>
      </c>
    </row>
    <row r="975" spans="1:3" x14ac:dyDescent="0.4">
      <c r="A975" s="5">
        <v>3672</v>
      </c>
      <c r="B975" s="3" t="s">
        <v>1074</v>
      </c>
      <c r="C975" s="172" t="s">
        <v>48</v>
      </c>
    </row>
    <row r="976" spans="1:3" x14ac:dyDescent="0.4">
      <c r="A976" s="5">
        <v>3673</v>
      </c>
      <c r="B976" s="3" t="s">
        <v>1075</v>
      </c>
      <c r="C976" s="172" t="s">
        <v>51</v>
      </c>
    </row>
    <row r="977" spans="1:3" x14ac:dyDescent="0.4">
      <c r="A977" s="5">
        <v>3674</v>
      </c>
      <c r="B977" s="3" t="s">
        <v>1076</v>
      </c>
      <c r="C977" s="172" t="s">
        <v>48</v>
      </c>
    </row>
    <row r="978" spans="1:3" x14ac:dyDescent="0.4">
      <c r="A978" s="5">
        <v>3675</v>
      </c>
      <c r="B978" s="3" t="s">
        <v>1077</v>
      </c>
      <c r="C978" s="172" t="s">
        <v>51</v>
      </c>
    </row>
    <row r="979" spans="1:3" x14ac:dyDescent="0.4">
      <c r="A979" s="5">
        <v>3676</v>
      </c>
      <c r="B979" s="3" t="s">
        <v>1078</v>
      </c>
      <c r="C979" s="172" t="s">
        <v>42</v>
      </c>
    </row>
    <row r="980" spans="1:3" x14ac:dyDescent="0.4">
      <c r="A980" s="5">
        <v>3677</v>
      </c>
      <c r="B980" s="3" t="s">
        <v>1079</v>
      </c>
      <c r="C980" s="172" t="s">
        <v>48</v>
      </c>
    </row>
    <row r="981" spans="1:3" x14ac:dyDescent="0.4">
      <c r="A981" s="5">
        <v>3678</v>
      </c>
      <c r="B981" s="3" t="s">
        <v>1080</v>
      </c>
      <c r="C981" s="172" t="s">
        <v>3977</v>
      </c>
    </row>
    <row r="982" spans="1:3" x14ac:dyDescent="0.4">
      <c r="A982" s="5">
        <v>3679</v>
      </c>
      <c r="B982" s="3" t="s">
        <v>1081</v>
      </c>
      <c r="C982" s="172" t="s">
        <v>42</v>
      </c>
    </row>
    <row r="983" spans="1:3" x14ac:dyDescent="0.4">
      <c r="A983" s="5">
        <v>3680</v>
      </c>
      <c r="B983" s="3" t="s">
        <v>1082</v>
      </c>
      <c r="C983" s="172" t="s">
        <v>51</v>
      </c>
    </row>
    <row r="984" spans="1:3" x14ac:dyDescent="0.4">
      <c r="A984" s="5">
        <v>3681</v>
      </c>
      <c r="B984" s="3" t="s">
        <v>1083</v>
      </c>
      <c r="C984" s="172" t="s">
        <v>51</v>
      </c>
    </row>
    <row r="985" spans="1:3" x14ac:dyDescent="0.4">
      <c r="A985" s="5">
        <v>3682</v>
      </c>
      <c r="B985" s="3" t="s">
        <v>1084</v>
      </c>
      <c r="C985" s="172" t="s">
        <v>42</v>
      </c>
    </row>
    <row r="986" spans="1:3" x14ac:dyDescent="0.4">
      <c r="A986" s="5">
        <v>3683</v>
      </c>
      <c r="B986" s="3" t="s">
        <v>1085</v>
      </c>
      <c r="C986" s="172" t="s">
        <v>51</v>
      </c>
    </row>
    <row r="987" spans="1:3" x14ac:dyDescent="0.4">
      <c r="A987" s="5">
        <v>3686</v>
      </c>
      <c r="B987" s="3" t="s">
        <v>1086</v>
      </c>
      <c r="C987" s="172" t="s">
        <v>42</v>
      </c>
    </row>
    <row r="988" spans="1:3" x14ac:dyDescent="0.4">
      <c r="A988" s="5">
        <v>3687</v>
      </c>
      <c r="B988" s="3" t="s">
        <v>1087</v>
      </c>
      <c r="C988" s="172" t="s">
        <v>48</v>
      </c>
    </row>
    <row r="989" spans="1:3" x14ac:dyDescent="0.4">
      <c r="A989" s="5">
        <v>3688</v>
      </c>
      <c r="B989" s="3" t="s">
        <v>1088</v>
      </c>
      <c r="C989" s="173" t="s">
        <v>51</v>
      </c>
    </row>
    <row r="990" spans="1:3" x14ac:dyDescent="0.4">
      <c r="A990" s="5">
        <v>3689</v>
      </c>
      <c r="B990" s="3" t="s">
        <v>1089</v>
      </c>
      <c r="C990" s="172" t="s">
        <v>48</v>
      </c>
    </row>
    <row r="991" spans="1:3" x14ac:dyDescent="0.4">
      <c r="A991" s="5">
        <v>3690</v>
      </c>
      <c r="B991" s="3" t="s">
        <v>1090</v>
      </c>
      <c r="C991" s="172" t="s">
        <v>48</v>
      </c>
    </row>
    <row r="992" spans="1:3" x14ac:dyDescent="0.4">
      <c r="A992" s="5">
        <v>3691</v>
      </c>
      <c r="B992" s="3" t="s">
        <v>1091</v>
      </c>
      <c r="C992" s="172" t="s">
        <v>48</v>
      </c>
    </row>
    <row r="993" spans="1:3" x14ac:dyDescent="0.4">
      <c r="A993" s="5">
        <v>3692</v>
      </c>
      <c r="B993" s="3" t="s">
        <v>1092</v>
      </c>
      <c r="C993" s="172" t="s">
        <v>42</v>
      </c>
    </row>
    <row r="994" spans="1:3" x14ac:dyDescent="0.4">
      <c r="A994" s="5">
        <v>3694</v>
      </c>
      <c r="B994" s="3" t="s">
        <v>1093</v>
      </c>
      <c r="C994" s="172" t="s">
        <v>42</v>
      </c>
    </row>
    <row r="995" spans="1:3" x14ac:dyDescent="0.4">
      <c r="A995" s="5">
        <v>3695</v>
      </c>
      <c r="B995" s="3" t="s">
        <v>1094</v>
      </c>
      <c r="C995" s="172" t="s">
        <v>51</v>
      </c>
    </row>
    <row r="996" spans="1:3" x14ac:dyDescent="0.4">
      <c r="A996" s="5">
        <v>3696</v>
      </c>
      <c r="B996" s="3" t="s">
        <v>1095</v>
      </c>
      <c r="C996" s="172" t="s">
        <v>51</v>
      </c>
    </row>
    <row r="997" spans="1:3" x14ac:dyDescent="0.4">
      <c r="A997" s="5">
        <v>3697</v>
      </c>
      <c r="B997" s="3" t="s">
        <v>1096</v>
      </c>
      <c r="C997" s="172" t="s">
        <v>47</v>
      </c>
    </row>
    <row r="998" spans="1:3" x14ac:dyDescent="0.4">
      <c r="A998" s="5">
        <v>3698</v>
      </c>
      <c r="B998" s="3" t="s">
        <v>1097</v>
      </c>
      <c r="C998" s="172" t="s">
        <v>48</v>
      </c>
    </row>
    <row r="999" spans="1:3" x14ac:dyDescent="0.4">
      <c r="A999" s="5">
        <v>3708</v>
      </c>
      <c r="B999" s="3" t="s">
        <v>1098</v>
      </c>
      <c r="C999" s="172" t="s">
        <v>42</v>
      </c>
    </row>
    <row r="1000" spans="1:3" x14ac:dyDescent="0.4">
      <c r="A1000" s="5">
        <v>3710</v>
      </c>
      <c r="B1000" s="3" t="s">
        <v>1099</v>
      </c>
      <c r="C1000" s="173" t="s">
        <v>48</v>
      </c>
    </row>
    <row r="1001" spans="1:3" x14ac:dyDescent="0.4">
      <c r="A1001" s="5">
        <v>3712</v>
      </c>
      <c r="B1001" s="3" t="s">
        <v>1100</v>
      </c>
      <c r="C1001" s="172" t="s">
        <v>48</v>
      </c>
    </row>
    <row r="1002" spans="1:3" x14ac:dyDescent="0.4">
      <c r="A1002" s="5">
        <v>3719</v>
      </c>
      <c r="B1002" s="3" t="s">
        <v>1101</v>
      </c>
      <c r="C1002" s="172" t="s">
        <v>51</v>
      </c>
    </row>
    <row r="1003" spans="1:3" x14ac:dyDescent="0.4">
      <c r="A1003" s="5">
        <v>3723</v>
      </c>
      <c r="B1003" s="3" t="s">
        <v>1102</v>
      </c>
      <c r="C1003" s="172" t="s">
        <v>48</v>
      </c>
    </row>
    <row r="1004" spans="1:3" x14ac:dyDescent="0.4">
      <c r="A1004" s="5">
        <v>3726</v>
      </c>
      <c r="B1004" s="3" t="s">
        <v>1103</v>
      </c>
      <c r="C1004" s="172" t="s">
        <v>48</v>
      </c>
    </row>
    <row r="1005" spans="1:3" x14ac:dyDescent="0.4">
      <c r="A1005" s="5">
        <v>3727</v>
      </c>
      <c r="B1005" s="3" t="s">
        <v>1104</v>
      </c>
      <c r="C1005" s="172" t="s">
        <v>51</v>
      </c>
    </row>
    <row r="1006" spans="1:3" x14ac:dyDescent="0.4">
      <c r="A1006" s="5">
        <v>3733</v>
      </c>
      <c r="B1006" s="3" t="s">
        <v>1105</v>
      </c>
      <c r="C1006" s="172" t="s">
        <v>49</v>
      </c>
    </row>
    <row r="1007" spans="1:3" x14ac:dyDescent="0.4">
      <c r="A1007" s="5">
        <v>3738</v>
      </c>
      <c r="B1007" s="3" t="s">
        <v>1106</v>
      </c>
      <c r="C1007" s="173" t="s">
        <v>42</v>
      </c>
    </row>
    <row r="1008" spans="1:3" x14ac:dyDescent="0.4">
      <c r="A1008" s="5">
        <v>3739</v>
      </c>
      <c r="B1008" s="3" t="s">
        <v>1107</v>
      </c>
      <c r="C1008" s="172" t="s">
        <v>42</v>
      </c>
    </row>
    <row r="1009" spans="1:3" x14ac:dyDescent="0.4">
      <c r="A1009" s="5">
        <v>3741</v>
      </c>
      <c r="B1009" s="3" t="s">
        <v>1108</v>
      </c>
      <c r="C1009" s="172" t="s">
        <v>42</v>
      </c>
    </row>
    <row r="1010" spans="1:3" x14ac:dyDescent="0.4">
      <c r="A1010" s="5">
        <v>3744</v>
      </c>
      <c r="B1010" s="3" t="s">
        <v>1109</v>
      </c>
      <c r="C1010" s="172" t="s">
        <v>51</v>
      </c>
    </row>
    <row r="1011" spans="1:3" x14ac:dyDescent="0.4">
      <c r="A1011" s="5">
        <v>3747</v>
      </c>
      <c r="B1011" s="3" t="s">
        <v>1110</v>
      </c>
      <c r="C1011" s="172" t="s">
        <v>48</v>
      </c>
    </row>
    <row r="1012" spans="1:3" x14ac:dyDescent="0.4">
      <c r="A1012" s="5">
        <v>3750</v>
      </c>
      <c r="B1012" s="3" t="s">
        <v>1111</v>
      </c>
      <c r="C1012" s="172" t="s">
        <v>42</v>
      </c>
    </row>
    <row r="1013" spans="1:3" x14ac:dyDescent="0.4">
      <c r="A1013" s="5">
        <v>3751</v>
      </c>
      <c r="B1013" s="3" t="s">
        <v>1112</v>
      </c>
      <c r="C1013" s="172" t="s">
        <v>42</v>
      </c>
    </row>
    <row r="1014" spans="1:3" x14ac:dyDescent="0.4">
      <c r="A1014" s="5">
        <v>3753</v>
      </c>
      <c r="B1014" s="3" t="s">
        <v>1113</v>
      </c>
      <c r="C1014" s="172" t="s">
        <v>42</v>
      </c>
    </row>
    <row r="1015" spans="1:3" x14ac:dyDescent="0.4">
      <c r="A1015" s="5">
        <v>3756</v>
      </c>
      <c r="B1015" s="3" t="s">
        <v>1114</v>
      </c>
      <c r="C1015" s="172" t="s">
        <v>42</v>
      </c>
    </row>
    <row r="1016" spans="1:3" x14ac:dyDescent="0.4">
      <c r="A1016" s="5">
        <v>3758</v>
      </c>
      <c r="B1016" s="3" t="s">
        <v>1115</v>
      </c>
      <c r="C1016" s="172" t="s">
        <v>51</v>
      </c>
    </row>
    <row r="1017" spans="1:3" x14ac:dyDescent="0.4">
      <c r="A1017" s="5">
        <v>3760</v>
      </c>
      <c r="B1017" s="3" t="s">
        <v>1116</v>
      </c>
      <c r="C1017" s="172" t="s">
        <v>44</v>
      </c>
    </row>
    <row r="1018" spans="1:3" x14ac:dyDescent="0.4">
      <c r="A1018" s="5">
        <v>3762</v>
      </c>
      <c r="B1018" s="3" t="s">
        <v>1117</v>
      </c>
      <c r="C1018" s="173" t="s">
        <v>42</v>
      </c>
    </row>
    <row r="1019" spans="1:3" x14ac:dyDescent="0.4">
      <c r="A1019" s="5">
        <v>3763</v>
      </c>
      <c r="B1019" s="3" t="s">
        <v>1118</v>
      </c>
      <c r="C1019" s="172" t="s">
        <v>42</v>
      </c>
    </row>
    <row r="1020" spans="1:3" x14ac:dyDescent="0.4">
      <c r="A1020" s="5">
        <v>3765</v>
      </c>
      <c r="B1020" s="3" t="s">
        <v>1119</v>
      </c>
      <c r="C1020" s="172" t="s">
        <v>51</v>
      </c>
    </row>
    <row r="1021" spans="1:3" x14ac:dyDescent="0.4">
      <c r="A1021" s="5">
        <v>3766</v>
      </c>
      <c r="B1021" s="3" t="s">
        <v>1120</v>
      </c>
      <c r="C1021" s="172" t="s">
        <v>42</v>
      </c>
    </row>
    <row r="1022" spans="1:3" x14ac:dyDescent="0.4">
      <c r="A1022" s="5">
        <v>3768</v>
      </c>
      <c r="B1022" s="3" t="s">
        <v>1121</v>
      </c>
      <c r="C1022" s="172" t="s">
        <v>42</v>
      </c>
    </row>
    <row r="1023" spans="1:3" x14ac:dyDescent="0.4">
      <c r="A1023" s="5">
        <v>3769</v>
      </c>
      <c r="B1023" s="3" t="s">
        <v>1122</v>
      </c>
      <c r="C1023" s="172" t="s">
        <v>48</v>
      </c>
    </row>
    <row r="1024" spans="1:3" x14ac:dyDescent="0.4">
      <c r="A1024" s="5">
        <v>3770</v>
      </c>
      <c r="B1024" s="3" t="s">
        <v>1123</v>
      </c>
      <c r="C1024" s="172" t="s">
        <v>43</v>
      </c>
    </row>
    <row r="1025" spans="1:3" x14ac:dyDescent="0.4">
      <c r="A1025" s="5">
        <v>3771</v>
      </c>
      <c r="B1025" s="3" t="s">
        <v>1124</v>
      </c>
      <c r="C1025" s="172" t="s">
        <v>42</v>
      </c>
    </row>
    <row r="1026" spans="1:3" x14ac:dyDescent="0.4">
      <c r="A1026" s="5">
        <v>3772</v>
      </c>
      <c r="B1026" s="3" t="s">
        <v>1125</v>
      </c>
      <c r="C1026" s="172" t="s">
        <v>42</v>
      </c>
    </row>
    <row r="1027" spans="1:3" x14ac:dyDescent="0.4">
      <c r="A1027" s="5">
        <v>3773</v>
      </c>
      <c r="B1027" s="3" t="s">
        <v>1126</v>
      </c>
      <c r="C1027" s="172" t="s">
        <v>42</v>
      </c>
    </row>
    <row r="1028" spans="1:3" x14ac:dyDescent="0.4">
      <c r="A1028" s="5">
        <v>3774</v>
      </c>
      <c r="B1028" s="3" t="s">
        <v>1127</v>
      </c>
      <c r="C1028" s="172" t="s">
        <v>42</v>
      </c>
    </row>
    <row r="1029" spans="1:3" x14ac:dyDescent="0.4">
      <c r="A1029" s="5">
        <v>3775</v>
      </c>
      <c r="B1029" s="3" t="s">
        <v>1128</v>
      </c>
      <c r="C1029" s="172" t="s">
        <v>51</v>
      </c>
    </row>
    <row r="1030" spans="1:3" x14ac:dyDescent="0.4">
      <c r="A1030" s="5">
        <v>3776</v>
      </c>
      <c r="B1030" s="3" t="s">
        <v>1129</v>
      </c>
      <c r="C1030" s="172" t="s">
        <v>51</v>
      </c>
    </row>
    <row r="1031" spans="1:3" x14ac:dyDescent="0.4">
      <c r="A1031" s="5">
        <v>3777</v>
      </c>
      <c r="B1031" s="3" t="s">
        <v>1130</v>
      </c>
      <c r="C1031" s="172" t="s">
        <v>51</v>
      </c>
    </row>
    <row r="1032" spans="1:3" x14ac:dyDescent="0.4">
      <c r="A1032" s="5">
        <v>3778</v>
      </c>
      <c r="B1032" s="3" t="s">
        <v>1131</v>
      </c>
      <c r="C1032" s="172" t="s">
        <v>42</v>
      </c>
    </row>
    <row r="1033" spans="1:3" x14ac:dyDescent="0.4">
      <c r="A1033" s="5">
        <v>3779</v>
      </c>
      <c r="B1033" s="3" t="s">
        <v>1132</v>
      </c>
      <c r="C1033" s="172" t="s">
        <v>42</v>
      </c>
    </row>
    <row r="1034" spans="1:3" x14ac:dyDescent="0.4">
      <c r="A1034" s="5">
        <v>3782</v>
      </c>
      <c r="B1034" s="3" t="s">
        <v>1133</v>
      </c>
      <c r="C1034" s="172" t="s">
        <v>51</v>
      </c>
    </row>
    <row r="1035" spans="1:3" x14ac:dyDescent="0.4">
      <c r="A1035" s="5">
        <v>3784</v>
      </c>
      <c r="B1035" s="3" t="s">
        <v>1134</v>
      </c>
      <c r="C1035" s="172" t="s">
        <v>51</v>
      </c>
    </row>
    <row r="1036" spans="1:3" x14ac:dyDescent="0.4">
      <c r="A1036" s="5">
        <v>3787</v>
      </c>
      <c r="B1036" s="3" t="s">
        <v>1135</v>
      </c>
      <c r="C1036" s="172" t="s">
        <v>42</v>
      </c>
    </row>
    <row r="1037" spans="1:3" x14ac:dyDescent="0.4">
      <c r="A1037" s="5">
        <v>3788</v>
      </c>
      <c r="B1037" s="3" t="s">
        <v>1136</v>
      </c>
      <c r="C1037" s="172" t="s">
        <v>51</v>
      </c>
    </row>
    <row r="1038" spans="1:3" x14ac:dyDescent="0.4">
      <c r="A1038" s="5">
        <v>3791</v>
      </c>
      <c r="B1038" s="3" t="s">
        <v>1137</v>
      </c>
      <c r="C1038" s="172" t="s">
        <v>44</v>
      </c>
    </row>
    <row r="1039" spans="1:3" x14ac:dyDescent="0.4">
      <c r="A1039" s="5">
        <v>3793</v>
      </c>
      <c r="B1039" s="3" t="s">
        <v>1138</v>
      </c>
      <c r="C1039" s="172" t="s">
        <v>42</v>
      </c>
    </row>
    <row r="1040" spans="1:3" x14ac:dyDescent="0.4">
      <c r="A1040" s="5">
        <v>3796</v>
      </c>
      <c r="B1040" s="3" t="s">
        <v>1139</v>
      </c>
      <c r="C1040" s="172" t="s">
        <v>42</v>
      </c>
    </row>
    <row r="1041" spans="1:3" x14ac:dyDescent="0.4">
      <c r="A1041" s="5">
        <v>3798</v>
      </c>
      <c r="B1041" s="3" t="s">
        <v>1140</v>
      </c>
      <c r="C1041" s="172" t="s">
        <v>42</v>
      </c>
    </row>
    <row r="1042" spans="1:3" x14ac:dyDescent="0.4">
      <c r="A1042" s="5">
        <v>3799</v>
      </c>
      <c r="B1042" s="3" t="s">
        <v>1141</v>
      </c>
      <c r="C1042" s="172" t="s">
        <v>42</v>
      </c>
    </row>
    <row r="1043" spans="1:3" x14ac:dyDescent="0.4">
      <c r="A1043" s="5">
        <v>3800</v>
      </c>
      <c r="B1043" s="3" t="s">
        <v>1142</v>
      </c>
      <c r="C1043" s="172" t="s">
        <v>42</v>
      </c>
    </row>
    <row r="1044" spans="1:3" x14ac:dyDescent="0.4">
      <c r="A1044" s="5">
        <v>3802</v>
      </c>
      <c r="B1044" s="3" t="s">
        <v>1143</v>
      </c>
      <c r="C1044" s="172" t="s">
        <v>42</v>
      </c>
    </row>
    <row r="1045" spans="1:3" x14ac:dyDescent="0.4">
      <c r="A1045" s="5">
        <v>3803</v>
      </c>
      <c r="B1045" s="3" t="s">
        <v>1144</v>
      </c>
      <c r="C1045" s="172" t="s">
        <v>42</v>
      </c>
    </row>
    <row r="1046" spans="1:3" x14ac:dyDescent="0.4">
      <c r="A1046" s="5">
        <v>3804</v>
      </c>
      <c r="B1046" s="3" t="s">
        <v>1145</v>
      </c>
      <c r="C1046" s="172" t="s">
        <v>49</v>
      </c>
    </row>
    <row r="1047" spans="1:3" x14ac:dyDescent="0.4">
      <c r="A1047" s="5">
        <v>3807</v>
      </c>
      <c r="B1047" s="3" t="s">
        <v>1146</v>
      </c>
      <c r="C1047" s="172" t="s">
        <v>51</v>
      </c>
    </row>
    <row r="1048" spans="1:3" x14ac:dyDescent="0.4">
      <c r="A1048" s="5">
        <v>3808</v>
      </c>
      <c r="B1048" s="3" t="s">
        <v>1147</v>
      </c>
      <c r="C1048" s="172" t="s">
        <v>45</v>
      </c>
    </row>
    <row r="1049" spans="1:3" x14ac:dyDescent="0.4">
      <c r="A1049" s="5">
        <v>3810</v>
      </c>
      <c r="B1049" s="3" t="s">
        <v>1148</v>
      </c>
      <c r="C1049" s="172" t="s">
        <v>44</v>
      </c>
    </row>
    <row r="1050" spans="1:3" x14ac:dyDescent="0.4">
      <c r="A1050" s="5">
        <v>3814</v>
      </c>
      <c r="B1050" s="3" t="s">
        <v>1149</v>
      </c>
      <c r="C1050" s="172" t="s">
        <v>48</v>
      </c>
    </row>
    <row r="1051" spans="1:3" x14ac:dyDescent="0.4">
      <c r="A1051" s="5">
        <v>3815</v>
      </c>
      <c r="B1051" s="3" t="s">
        <v>1150</v>
      </c>
      <c r="C1051" s="172" t="s">
        <v>47</v>
      </c>
    </row>
    <row r="1052" spans="1:3" x14ac:dyDescent="0.4">
      <c r="A1052" s="5">
        <v>3816</v>
      </c>
      <c r="B1052" s="3" t="s">
        <v>1151</v>
      </c>
      <c r="C1052" s="172" t="s">
        <v>46</v>
      </c>
    </row>
    <row r="1053" spans="1:3" x14ac:dyDescent="0.4">
      <c r="A1053" s="5">
        <v>3817</v>
      </c>
      <c r="B1053" s="3" t="s">
        <v>1152</v>
      </c>
      <c r="C1053" s="172" t="s">
        <v>42</v>
      </c>
    </row>
    <row r="1054" spans="1:3" x14ac:dyDescent="0.4">
      <c r="A1054" s="5">
        <v>3823</v>
      </c>
      <c r="B1054" s="3" t="s">
        <v>1153</v>
      </c>
      <c r="C1054" s="172" t="s">
        <v>47</v>
      </c>
    </row>
    <row r="1055" spans="1:3" x14ac:dyDescent="0.4">
      <c r="A1055" s="5">
        <v>3824</v>
      </c>
      <c r="B1055" s="3" t="s">
        <v>1154</v>
      </c>
      <c r="C1055" s="172" t="s">
        <v>44</v>
      </c>
    </row>
    <row r="1056" spans="1:3" x14ac:dyDescent="0.4">
      <c r="A1056" s="5">
        <v>3825</v>
      </c>
      <c r="B1056" s="3" t="s">
        <v>1155</v>
      </c>
      <c r="C1056" s="172" t="s">
        <v>42</v>
      </c>
    </row>
    <row r="1057" spans="1:3" x14ac:dyDescent="0.4">
      <c r="A1057" s="5">
        <v>3826</v>
      </c>
      <c r="B1057" s="3" t="s">
        <v>1156</v>
      </c>
      <c r="C1057" s="172" t="s">
        <v>3977</v>
      </c>
    </row>
    <row r="1058" spans="1:3" x14ac:dyDescent="0.4">
      <c r="A1058" s="5">
        <v>3830</v>
      </c>
      <c r="B1058" s="3" t="s">
        <v>1157</v>
      </c>
      <c r="C1058" s="172" t="s">
        <v>42</v>
      </c>
    </row>
    <row r="1059" spans="1:3" x14ac:dyDescent="0.4">
      <c r="A1059" s="5">
        <v>3834</v>
      </c>
      <c r="B1059" s="3" t="s">
        <v>1158</v>
      </c>
      <c r="C1059" s="172" t="s">
        <v>42</v>
      </c>
    </row>
    <row r="1060" spans="1:3" x14ac:dyDescent="0.4">
      <c r="A1060" s="5">
        <v>3835</v>
      </c>
      <c r="B1060" s="3" t="s">
        <v>1159</v>
      </c>
      <c r="C1060" s="172" t="s">
        <v>42</v>
      </c>
    </row>
    <row r="1061" spans="1:3" x14ac:dyDescent="0.4">
      <c r="A1061" s="5">
        <v>3836</v>
      </c>
      <c r="B1061" s="3" t="s">
        <v>1160</v>
      </c>
      <c r="C1061" s="172" t="s">
        <v>45</v>
      </c>
    </row>
    <row r="1062" spans="1:3" x14ac:dyDescent="0.4">
      <c r="A1062" s="5">
        <v>3837</v>
      </c>
      <c r="B1062" s="3" t="s">
        <v>1161</v>
      </c>
      <c r="C1062" s="172" t="s">
        <v>42</v>
      </c>
    </row>
    <row r="1063" spans="1:3" x14ac:dyDescent="0.4">
      <c r="A1063" s="5">
        <v>3839</v>
      </c>
      <c r="B1063" s="3" t="s">
        <v>1162</v>
      </c>
      <c r="C1063" s="172" t="s">
        <v>42</v>
      </c>
    </row>
    <row r="1064" spans="1:3" x14ac:dyDescent="0.4">
      <c r="A1064" s="5">
        <v>3840</v>
      </c>
      <c r="B1064" s="3" t="s">
        <v>1163</v>
      </c>
      <c r="C1064" s="172" t="s">
        <v>42</v>
      </c>
    </row>
    <row r="1065" spans="1:3" x14ac:dyDescent="0.4">
      <c r="A1065" s="5">
        <v>3841</v>
      </c>
      <c r="B1065" s="3" t="s">
        <v>1164</v>
      </c>
      <c r="C1065" s="172" t="s">
        <v>42</v>
      </c>
    </row>
    <row r="1066" spans="1:3" x14ac:dyDescent="0.4">
      <c r="A1066" s="5">
        <v>3842</v>
      </c>
      <c r="B1066" s="3" t="s">
        <v>1165</v>
      </c>
      <c r="C1066" s="172" t="s">
        <v>42</v>
      </c>
    </row>
    <row r="1067" spans="1:3" x14ac:dyDescent="0.4">
      <c r="A1067" s="5">
        <v>3843</v>
      </c>
      <c r="B1067" s="3" t="s">
        <v>1166</v>
      </c>
      <c r="C1067" s="172" t="s">
        <v>43</v>
      </c>
    </row>
    <row r="1068" spans="1:3" x14ac:dyDescent="0.4">
      <c r="A1068" s="5">
        <v>3844</v>
      </c>
      <c r="B1068" s="3" t="s">
        <v>1167</v>
      </c>
      <c r="C1068" s="172" t="s">
        <v>42</v>
      </c>
    </row>
    <row r="1069" spans="1:3" x14ac:dyDescent="0.4">
      <c r="A1069" s="5">
        <v>3845</v>
      </c>
      <c r="B1069" s="3" t="s">
        <v>1168</v>
      </c>
      <c r="C1069" s="172" t="s">
        <v>42</v>
      </c>
    </row>
    <row r="1070" spans="1:3" x14ac:dyDescent="0.4">
      <c r="A1070" s="5">
        <v>3847</v>
      </c>
      <c r="B1070" s="3" t="s">
        <v>1169</v>
      </c>
      <c r="C1070" s="172" t="s">
        <v>42</v>
      </c>
    </row>
    <row r="1071" spans="1:3" x14ac:dyDescent="0.4">
      <c r="A1071" s="5">
        <v>3848</v>
      </c>
      <c r="B1071" s="3" t="s">
        <v>1170</v>
      </c>
      <c r="C1071" s="172" t="s">
        <v>42</v>
      </c>
    </row>
    <row r="1072" spans="1:3" x14ac:dyDescent="0.4">
      <c r="A1072" s="5">
        <v>3849</v>
      </c>
      <c r="B1072" s="3" t="s">
        <v>1171</v>
      </c>
      <c r="C1072" s="172" t="s">
        <v>42</v>
      </c>
    </row>
    <row r="1073" spans="1:3" x14ac:dyDescent="0.4">
      <c r="A1073" s="5">
        <v>3850</v>
      </c>
      <c r="B1073" s="3" t="s">
        <v>1172</v>
      </c>
      <c r="C1073" s="172" t="s">
        <v>42</v>
      </c>
    </row>
    <row r="1074" spans="1:3" x14ac:dyDescent="0.4">
      <c r="A1074" s="5">
        <v>3851</v>
      </c>
      <c r="B1074" s="3" t="s">
        <v>1173</v>
      </c>
      <c r="C1074" s="172" t="s">
        <v>42</v>
      </c>
    </row>
    <row r="1075" spans="1:3" x14ac:dyDescent="0.4">
      <c r="A1075" s="5">
        <v>3852</v>
      </c>
      <c r="B1075" s="3" t="s">
        <v>1174</v>
      </c>
      <c r="C1075" s="172" t="s">
        <v>51</v>
      </c>
    </row>
    <row r="1076" spans="1:3" x14ac:dyDescent="0.4">
      <c r="A1076" s="5">
        <v>3853</v>
      </c>
      <c r="B1076" s="3" t="s">
        <v>1175</v>
      </c>
      <c r="C1076" s="172" t="s">
        <v>42</v>
      </c>
    </row>
    <row r="1077" spans="1:3" x14ac:dyDescent="0.4">
      <c r="A1077" s="5">
        <v>3854</v>
      </c>
      <c r="B1077" s="3" t="s">
        <v>1176</v>
      </c>
      <c r="C1077" s="172" t="s">
        <v>46</v>
      </c>
    </row>
    <row r="1078" spans="1:3" x14ac:dyDescent="0.4">
      <c r="A1078" s="5">
        <v>3856</v>
      </c>
      <c r="B1078" s="3" t="s">
        <v>1177</v>
      </c>
      <c r="C1078" s="172" t="s">
        <v>45</v>
      </c>
    </row>
    <row r="1079" spans="1:3" x14ac:dyDescent="0.4">
      <c r="A1079" s="5">
        <v>3857</v>
      </c>
      <c r="B1079" s="3" t="s">
        <v>1178</v>
      </c>
      <c r="C1079" s="172" t="s">
        <v>42</v>
      </c>
    </row>
    <row r="1080" spans="1:3" x14ac:dyDescent="0.4">
      <c r="A1080" s="5">
        <v>3858</v>
      </c>
      <c r="B1080" s="3" t="s">
        <v>1179</v>
      </c>
      <c r="C1080" s="172" t="s">
        <v>42</v>
      </c>
    </row>
    <row r="1081" spans="1:3" x14ac:dyDescent="0.4">
      <c r="A1081" s="5">
        <v>3861</v>
      </c>
      <c r="B1081" s="3" t="s">
        <v>1180</v>
      </c>
      <c r="C1081" s="172" t="s">
        <v>42</v>
      </c>
    </row>
    <row r="1082" spans="1:3" x14ac:dyDescent="0.4">
      <c r="A1082" s="5">
        <v>3863</v>
      </c>
      <c r="B1082" s="3" t="s">
        <v>1181</v>
      </c>
      <c r="C1082" s="172" t="s">
        <v>42</v>
      </c>
    </row>
    <row r="1083" spans="1:3" x14ac:dyDescent="0.4">
      <c r="A1083" s="5">
        <v>3864</v>
      </c>
      <c r="B1083" s="3" t="s">
        <v>1182</v>
      </c>
      <c r="C1083" s="172" t="s">
        <v>42</v>
      </c>
    </row>
    <row r="1084" spans="1:3" x14ac:dyDescent="0.4">
      <c r="A1084" s="5">
        <v>3865</v>
      </c>
      <c r="B1084" s="3" t="s">
        <v>1183</v>
      </c>
      <c r="C1084" s="172" t="s">
        <v>42</v>
      </c>
    </row>
    <row r="1085" spans="1:3" x14ac:dyDescent="0.4">
      <c r="A1085" s="5">
        <v>3877</v>
      </c>
      <c r="B1085" s="3" t="s">
        <v>1184</v>
      </c>
      <c r="C1085" s="172" t="s">
        <v>42</v>
      </c>
    </row>
    <row r="1086" spans="1:3" x14ac:dyDescent="0.4">
      <c r="A1086" s="5">
        <v>3878</v>
      </c>
      <c r="B1086" s="3" t="s">
        <v>1185</v>
      </c>
      <c r="C1086" s="172" t="s">
        <v>42</v>
      </c>
    </row>
    <row r="1087" spans="1:3" x14ac:dyDescent="0.4">
      <c r="A1087" s="5">
        <v>3880</v>
      </c>
      <c r="B1087" s="3" t="s">
        <v>1186</v>
      </c>
      <c r="C1087" s="172" t="s">
        <v>42</v>
      </c>
    </row>
    <row r="1088" spans="1:3" x14ac:dyDescent="0.4">
      <c r="A1088" s="5">
        <v>3891</v>
      </c>
      <c r="B1088" s="3" t="s">
        <v>1187</v>
      </c>
      <c r="C1088" s="172" t="s">
        <v>42</v>
      </c>
    </row>
    <row r="1089" spans="1:3" x14ac:dyDescent="0.4">
      <c r="A1089" s="5">
        <v>3892</v>
      </c>
      <c r="B1089" s="3" t="s">
        <v>1188</v>
      </c>
      <c r="C1089" s="172" t="s">
        <v>44</v>
      </c>
    </row>
    <row r="1090" spans="1:3" x14ac:dyDescent="0.4">
      <c r="A1090" s="5">
        <v>3895</v>
      </c>
      <c r="B1090" s="3" t="s">
        <v>1189</v>
      </c>
      <c r="C1090" s="172" t="s">
        <v>42</v>
      </c>
    </row>
    <row r="1091" spans="1:3" x14ac:dyDescent="0.4">
      <c r="A1091" s="5">
        <v>3896</v>
      </c>
      <c r="B1091" s="3" t="s">
        <v>1190</v>
      </c>
      <c r="C1091" s="172" t="s">
        <v>42</v>
      </c>
    </row>
    <row r="1092" spans="1:3" x14ac:dyDescent="0.4">
      <c r="A1092" s="5">
        <v>3900</v>
      </c>
      <c r="B1092" s="3" t="s">
        <v>1191</v>
      </c>
      <c r="C1092" s="172" t="s">
        <v>48</v>
      </c>
    </row>
    <row r="1093" spans="1:3" x14ac:dyDescent="0.4">
      <c r="A1093" s="5">
        <v>3901</v>
      </c>
      <c r="B1093" s="3" t="s">
        <v>1192</v>
      </c>
      <c r="C1093" s="172" t="s">
        <v>51</v>
      </c>
    </row>
    <row r="1094" spans="1:3" x14ac:dyDescent="0.4">
      <c r="A1094" s="5">
        <v>3902</v>
      </c>
      <c r="B1094" s="3" t="s">
        <v>1193</v>
      </c>
      <c r="C1094" s="172" t="s">
        <v>51</v>
      </c>
    </row>
    <row r="1095" spans="1:3" x14ac:dyDescent="0.4">
      <c r="A1095" s="5">
        <v>3903</v>
      </c>
      <c r="B1095" s="3" t="s">
        <v>1194</v>
      </c>
      <c r="C1095" s="172" t="s">
        <v>43</v>
      </c>
    </row>
    <row r="1096" spans="1:3" x14ac:dyDescent="0.4">
      <c r="A1096" s="5">
        <v>3904</v>
      </c>
      <c r="B1096" s="3" t="s">
        <v>1195</v>
      </c>
      <c r="C1096" s="172" t="s">
        <v>51</v>
      </c>
    </row>
    <row r="1097" spans="1:3" x14ac:dyDescent="0.4">
      <c r="A1097" s="5">
        <v>3905</v>
      </c>
      <c r="B1097" s="3" t="s">
        <v>1196</v>
      </c>
      <c r="C1097" s="172" t="s">
        <v>42</v>
      </c>
    </row>
    <row r="1098" spans="1:3" x14ac:dyDescent="0.4">
      <c r="A1098" s="5">
        <v>3906</v>
      </c>
      <c r="B1098" s="3" t="s">
        <v>1197</v>
      </c>
      <c r="C1098" s="172" t="s">
        <v>51</v>
      </c>
    </row>
    <row r="1099" spans="1:3" x14ac:dyDescent="0.4">
      <c r="A1099" s="5">
        <v>3907</v>
      </c>
      <c r="B1099" s="3" t="s">
        <v>1198</v>
      </c>
      <c r="C1099" s="172" t="s">
        <v>50</v>
      </c>
    </row>
    <row r="1100" spans="1:3" x14ac:dyDescent="0.4">
      <c r="A1100" s="5">
        <v>3908</v>
      </c>
      <c r="B1100" s="3" t="s">
        <v>1199</v>
      </c>
      <c r="C1100" s="172" t="s">
        <v>42</v>
      </c>
    </row>
    <row r="1101" spans="1:3" x14ac:dyDescent="0.4">
      <c r="A1101" s="5">
        <v>3909</v>
      </c>
      <c r="B1101" s="3" t="s">
        <v>1200</v>
      </c>
      <c r="C1101" s="172" t="s">
        <v>51</v>
      </c>
    </row>
    <row r="1102" spans="1:3" x14ac:dyDescent="0.4">
      <c r="A1102" s="5">
        <v>3910</v>
      </c>
      <c r="B1102" s="3" t="s">
        <v>1201</v>
      </c>
      <c r="C1102" s="172" t="s">
        <v>42</v>
      </c>
    </row>
    <row r="1103" spans="1:3" x14ac:dyDescent="0.4">
      <c r="A1103" s="5">
        <v>3911</v>
      </c>
      <c r="B1103" s="3" t="s">
        <v>1202</v>
      </c>
      <c r="C1103" s="172" t="s">
        <v>51</v>
      </c>
    </row>
    <row r="1104" spans="1:3" x14ac:dyDescent="0.4">
      <c r="A1104" s="5">
        <v>3912</v>
      </c>
      <c r="B1104" s="3" t="s">
        <v>1203</v>
      </c>
      <c r="C1104" s="172" t="s">
        <v>51</v>
      </c>
    </row>
    <row r="1105" spans="1:3" x14ac:dyDescent="0.4">
      <c r="A1105" s="5">
        <v>3913</v>
      </c>
      <c r="B1105" s="3" t="s">
        <v>1204</v>
      </c>
      <c r="C1105" s="172" t="s">
        <v>51</v>
      </c>
    </row>
    <row r="1106" spans="1:3" x14ac:dyDescent="0.4">
      <c r="A1106" s="5">
        <v>3914</v>
      </c>
      <c r="B1106" s="3" t="s">
        <v>1205</v>
      </c>
      <c r="C1106" s="172" t="s">
        <v>51</v>
      </c>
    </row>
    <row r="1107" spans="1:3" x14ac:dyDescent="0.4">
      <c r="A1107" s="5">
        <v>3915</v>
      </c>
      <c r="B1107" s="3" t="s">
        <v>1206</v>
      </c>
      <c r="C1107" s="172" t="s">
        <v>3977</v>
      </c>
    </row>
    <row r="1108" spans="1:3" x14ac:dyDescent="0.4">
      <c r="A1108" s="5">
        <v>3916</v>
      </c>
      <c r="B1108" s="3" t="s">
        <v>1207</v>
      </c>
      <c r="C1108" s="172" t="s">
        <v>45</v>
      </c>
    </row>
    <row r="1109" spans="1:3" x14ac:dyDescent="0.4">
      <c r="A1109" s="5">
        <v>3917</v>
      </c>
      <c r="B1109" s="3" t="s">
        <v>1208</v>
      </c>
      <c r="C1109" s="172" t="s">
        <v>42</v>
      </c>
    </row>
    <row r="1110" spans="1:3" x14ac:dyDescent="0.4">
      <c r="A1110" s="5">
        <v>3918</v>
      </c>
      <c r="B1110" s="3" t="s">
        <v>1209</v>
      </c>
      <c r="C1110" s="172" t="s">
        <v>48</v>
      </c>
    </row>
    <row r="1111" spans="1:3" x14ac:dyDescent="0.4">
      <c r="A1111" s="5">
        <v>3919</v>
      </c>
      <c r="B1111" s="3" t="s">
        <v>1210</v>
      </c>
      <c r="C1111" s="172" t="s">
        <v>3977</v>
      </c>
    </row>
    <row r="1112" spans="1:3" x14ac:dyDescent="0.4">
      <c r="A1112" s="5">
        <v>3920</v>
      </c>
      <c r="B1112" s="3" t="s">
        <v>1211</v>
      </c>
      <c r="C1112" s="172" t="s">
        <v>48</v>
      </c>
    </row>
    <row r="1113" spans="1:3" x14ac:dyDescent="0.4">
      <c r="A1113" s="5">
        <v>3921</v>
      </c>
      <c r="B1113" s="3" t="s">
        <v>1212</v>
      </c>
      <c r="C1113" s="172" t="s">
        <v>3978</v>
      </c>
    </row>
    <row r="1114" spans="1:3" x14ac:dyDescent="0.4">
      <c r="A1114" s="5">
        <v>3922</v>
      </c>
      <c r="B1114" s="3" t="s">
        <v>1213</v>
      </c>
      <c r="C1114" s="172" t="s">
        <v>3977</v>
      </c>
    </row>
    <row r="1115" spans="1:3" x14ac:dyDescent="0.4">
      <c r="A1115" s="5">
        <v>3923</v>
      </c>
      <c r="B1115" s="3" t="s">
        <v>1214</v>
      </c>
      <c r="C1115" s="172" t="s">
        <v>42</v>
      </c>
    </row>
    <row r="1116" spans="1:3" x14ac:dyDescent="0.4">
      <c r="A1116" s="5">
        <v>3924</v>
      </c>
      <c r="B1116" s="3" t="s">
        <v>1215</v>
      </c>
      <c r="C1116" s="172" t="s">
        <v>42</v>
      </c>
    </row>
    <row r="1117" spans="1:3" x14ac:dyDescent="0.4">
      <c r="A1117" s="5">
        <v>3925</v>
      </c>
      <c r="B1117" s="3" t="s">
        <v>1216</v>
      </c>
      <c r="C1117" s="172" t="s">
        <v>42</v>
      </c>
    </row>
    <row r="1118" spans="1:3" x14ac:dyDescent="0.4">
      <c r="A1118" s="5">
        <v>3926</v>
      </c>
      <c r="B1118" s="3" t="s">
        <v>1217</v>
      </c>
      <c r="C1118" s="172" t="s">
        <v>42</v>
      </c>
    </row>
    <row r="1119" spans="1:3" x14ac:dyDescent="0.4">
      <c r="A1119" s="5">
        <v>3927</v>
      </c>
      <c r="B1119" s="3" t="s">
        <v>1218</v>
      </c>
      <c r="C1119" s="172" t="s">
        <v>42</v>
      </c>
    </row>
    <row r="1120" spans="1:3" x14ac:dyDescent="0.4">
      <c r="A1120" s="5">
        <v>3928</v>
      </c>
      <c r="B1120" s="3" t="s">
        <v>1219</v>
      </c>
      <c r="C1120" s="172" t="s">
        <v>51</v>
      </c>
    </row>
    <row r="1121" spans="1:3" x14ac:dyDescent="0.4">
      <c r="A1121" s="5">
        <v>3929</v>
      </c>
      <c r="B1121" s="3" t="s">
        <v>1220</v>
      </c>
      <c r="C1121" s="172" t="s">
        <v>42</v>
      </c>
    </row>
    <row r="1122" spans="1:3" x14ac:dyDescent="0.4">
      <c r="A1122" s="5">
        <v>3930</v>
      </c>
      <c r="B1122" s="3" t="s">
        <v>1221</v>
      </c>
      <c r="C1122" s="172" t="s">
        <v>46</v>
      </c>
    </row>
    <row r="1123" spans="1:3" x14ac:dyDescent="0.4">
      <c r="A1123" s="5">
        <v>3931</v>
      </c>
      <c r="B1123" s="3" t="s">
        <v>1222</v>
      </c>
      <c r="C1123" s="172" t="s">
        <v>3978</v>
      </c>
    </row>
    <row r="1124" spans="1:3" x14ac:dyDescent="0.4">
      <c r="A1124" s="5">
        <v>3932</v>
      </c>
      <c r="B1124" s="3" t="s">
        <v>1223</v>
      </c>
      <c r="C1124" s="172" t="s">
        <v>42</v>
      </c>
    </row>
    <row r="1125" spans="1:3" x14ac:dyDescent="0.4">
      <c r="A1125" s="5">
        <v>3933</v>
      </c>
      <c r="B1125" s="3" t="s">
        <v>1224</v>
      </c>
      <c r="C1125" s="172" t="s">
        <v>42</v>
      </c>
    </row>
    <row r="1126" spans="1:3" x14ac:dyDescent="0.4">
      <c r="A1126" s="5">
        <v>3934</v>
      </c>
      <c r="B1126" s="3" t="s">
        <v>1225</v>
      </c>
      <c r="C1126" s="172" t="s">
        <v>42</v>
      </c>
    </row>
    <row r="1127" spans="1:3" x14ac:dyDescent="0.4">
      <c r="A1127" s="5">
        <v>3935</v>
      </c>
      <c r="B1127" s="3" t="s">
        <v>1226</v>
      </c>
      <c r="C1127" s="172" t="s">
        <v>3977</v>
      </c>
    </row>
    <row r="1128" spans="1:3" x14ac:dyDescent="0.4">
      <c r="A1128" s="5">
        <v>3936</v>
      </c>
      <c r="B1128" s="3" t="s">
        <v>1227</v>
      </c>
      <c r="C1128" s="172" t="s">
        <v>42</v>
      </c>
    </row>
    <row r="1129" spans="1:3" x14ac:dyDescent="0.4">
      <c r="A1129" s="5">
        <v>3937</v>
      </c>
      <c r="B1129" s="3" t="s">
        <v>1228</v>
      </c>
      <c r="C1129" s="172" t="s">
        <v>42</v>
      </c>
    </row>
    <row r="1130" spans="1:3" x14ac:dyDescent="0.4">
      <c r="A1130" s="5">
        <v>3938</v>
      </c>
      <c r="B1130" s="3" t="s">
        <v>1229</v>
      </c>
      <c r="C1130" s="172" t="s">
        <v>51</v>
      </c>
    </row>
    <row r="1131" spans="1:3" x14ac:dyDescent="0.4">
      <c r="A1131" s="5">
        <v>3939</v>
      </c>
      <c r="B1131" s="3" t="s">
        <v>1230</v>
      </c>
      <c r="C1131" s="172" t="s">
        <v>48</v>
      </c>
    </row>
    <row r="1132" spans="1:3" x14ac:dyDescent="0.4">
      <c r="A1132" s="5">
        <v>3940</v>
      </c>
      <c r="B1132" s="3" t="s">
        <v>1231</v>
      </c>
      <c r="C1132" s="172" t="s">
        <v>51</v>
      </c>
    </row>
    <row r="1133" spans="1:3" x14ac:dyDescent="0.4">
      <c r="A1133" s="5">
        <v>3941</v>
      </c>
      <c r="B1133" s="3" t="s">
        <v>1232</v>
      </c>
      <c r="C1133" s="172" t="s">
        <v>42</v>
      </c>
    </row>
    <row r="1134" spans="1:3" x14ac:dyDescent="0.4">
      <c r="A1134" s="5">
        <v>3943</v>
      </c>
      <c r="B1134" s="3" t="s">
        <v>1233</v>
      </c>
      <c r="C1134" s="172" t="s">
        <v>42</v>
      </c>
    </row>
    <row r="1135" spans="1:3" x14ac:dyDescent="0.4">
      <c r="A1135" s="5">
        <v>3944</v>
      </c>
      <c r="B1135" s="3" t="s">
        <v>1234</v>
      </c>
      <c r="C1135" s="172" t="s">
        <v>51</v>
      </c>
    </row>
    <row r="1136" spans="1:3" x14ac:dyDescent="0.4">
      <c r="A1136" s="5">
        <v>3945</v>
      </c>
      <c r="B1136" s="3" t="s">
        <v>1235</v>
      </c>
      <c r="C1136" s="172" t="s">
        <v>42</v>
      </c>
    </row>
    <row r="1137" spans="1:3" x14ac:dyDescent="0.4">
      <c r="A1137" s="5">
        <v>3946</v>
      </c>
      <c r="B1137" s="3" t="s">
        <v>1236</v>
      </c>
      <c r="C1137" s="172" t="s">
        <v>42</v>
      </c>
    </row>
    <row r="1138" spans="1:3" x14ac:dyDescent="0.4">
      <c r="A1138" s="5">
        <v>3947</v>
      </c>
      <c r="B1138" s="3" t="s">
        <v>1237</v>
      </c>
      <c r="C1138" s="172" t="s">
        <v>51</v>
      </c>
    </row>
    <row r="1139" spans="1:3" x14ac:dyDescent="0.4">
      <c r="A1139" s="5">
        <v>3948</v>
      </c>
      <c r="B1139" s="3" t="s">
        <v>1238</v>
      </c>
      <c r="C1139" s="172" t="s">
        <v>51</v>
      </c>
    </row>
    <row r="1140" spans="1:3" x14ac:dyDescent="0.4">
      <c r="A1140" s="5">
        <v>3950</v>
      </c>
      <c r="B1140" s="3" t="s">
        <v>1239</v>
      </c>
      <c r="C1140" s="172" t="s">
        <v>51</v>
      </c>
    </row>
    <row r="1141" spans="1:3" x14ac:dyDescent="0.4">
      <c r="A1141" s="5">
        <v>3951</v>
      </c>
      <c r="B1141" s="3" t="s">
        <v>1240</v>
      </c>
      <c r="C1141" s="172" t="s">
        <v>42</v>
      </c>
    </row>
    <row r="1142" spans="1:3" x14ac:dyDescent="0.4">
      <c r="A1142" s="5">
        <v>3952</v>
      </c>
      <c r="B1142" s="3" t="s">
        <v>1241</v>
      </c>
      <c r="C1142" s="172" t="s">
        <v>42</v>
      </c>
    </row>
    <row r="1143" spans="1:3" x14ac:dyDescent="0.4">
      <c r="A1143" s="5">
        <v>3953</v>
      </c>
      <c r="B1143" s="3" t="s">
        <v>1242</v>
      </c>
      <c r="C1143" s="172" t="s">
        <v>42</v>
      </c>
    </row>
    <row r="1144" spans="1:3" x14ac:dyDescent="0.4">
      <c r="A1144" s="5">
        <v>3954</v>
      </c>
      <c r="B1144" s="3" t="s">
        <v>1243</v>
      </c>
      <c r="C1144" s="172" t="s">
        <v>42</v>
      </c>
    </row>
    <row r="1145" spans="1:3" x14ac:dyDescent="0.4">
      <c r="A1145" s="5">
        <v>3955</v>
      </c>
      <c r="B1145" s="3" t="s">
        <v>1244</v>
      </c>
      <c r="C1145" s="172" t="s">
        <v>3978</v>
      </c>
    </row>
    <row r="1146" spans="1:3" x14ac:dyDescent="0.4">
      <c r="A1146" s="5">
        <v>3956</v>
      </c>
      <c r="B1146" s="3" t="s">
        <v>1245</v>
      </c>
      <c r="C1146" s="172" t="s">
        <v>42</v>
      </c>
    </row>
    <row r="1147" spans="1:3" x14ac:dyDescent="0.4">
      <c r="A1147" s="5">
        <v>3960</v>
      </c>
      <c r="B1147" s="3" t="s">
        <v>1246</v>
      </c>
      <c r="C1147" s="172" t="s">
        <v>45</v>
      </c>
    </row>
    <row r="1148" spans="1:3" x14ac:dyDescent="0.4">
      <c r="A1148" s="5">
        <v>3961</v>
      </c>
      <c r="B1148" s="3" t="s">
        <v>1247</v>
      </c>
      <c r="C1148" s="172" t="s">
        <v>51</v>
      </c>
    </row>
    <row r="1149" spans="1:3" x14ac:dyDescent="0.4">
      <c r="A1149" s="5">
        <v>3962</v>
      </c>
      <c r="B1149" s="3" t="s">
        <v>1248</v>
      </c>
      <c r="C1149" s="172" t="s">
        <v>48</v>
      </c>
    </row>
    <row r="1150" spans="1:3" x14ac:dyDescent="0.4">
      <c r="A1150" s="5">
        <v>3963</v>
      </c>
      <c r="B1150" s="3" t="s">
        <v>1249</v>
      </c>
      <c r="C1150" s="172" t="s">
        <v>42</v>
      </c>
    </row>
    <row r="1151" spans="1:3" x14ac:dyDescent="0.4">
      <c r="A1151" s="5">
        <v>3964</v>
      </c>
      <c r="B1151" s="3" t="s">
        <v>1250</v>
      </c>
      <c r="C1151" s="172" t="s">
        <v>51</v>
      </c>
    </row>
    <row r="1152" spans="1:3" x14ac:dyDescent="0.4">
      <c r="A1152" s="5">
        <v>3965</v>
      </c>
      <c r="B1152" s="3" t="s">
        <v>1251</v>
      </c>
      <c r="C1152" s="172" t="s">
        <v>48</v>
      </c>
    </row>
    <row r="1153" spans="1:3" x14ac:dyDescent="0.4">
      <c r="A1153" s="5">
        <v>3966</v>
      </c>
      <c r="B1153" s="3" t="s">
        <v>1252</v>
      </c>
      <c r="C1153" s="172" t="s">
        <v>51</v>
      </c>
    </row>
    <row r="1154" spans="1:3" x14ac:dyDescent="0.4">
      <c r="A1154" s="5">
        <v>3967</v>
      </c>
      <c r="B1154" s="3" t="s">
        <v>1253</v>
      </c>
      <c r="C1154" s="172" t="s">
        <v>3977</v>
      </c>
    </row>
    <row r="1155" spans="1:3" x14ac:dyDescent="0.4">
      <c r="A1155" s="5">
        <v>3968</v>
      </c>
      <c r="B1155" s="3" t="s">
        <v>1254</v>
      </c>
      <c r="C1155" s="172" t="s">
        <v>51</v>
      </c>
    </row>
    <row r="1156" spans="1:3" x14ac:dyDescent="0.4">
      <c r="A1156" s="5">
        <v>3969</v>
      </c>
      <c r="B1156" s="3" t="s">
        <v>1255</v>
      </c>
      <c r="C1156" s="172" t="s">
        <v>42</v>
      </c>
    </row>
    <row r="1157" spans="1:3" x14ac:dyDescent="0.4">
      <c r="A1157" s="5">
        <v>3970</v>
      </c>
      <c r="B1157" s="3" t="s">
        <v>1256</v>
      </c>
      <c r="C1157" s="172" t="s">
        <v>42</v>
      </c>
    </row>
    <row r="1158" spans="1:3" x14ac:dyDescent="0.4">
      <c r="A1158" s="5">
        <v>3974</v>
      </c>
      <c r="B1158" s="3" t="s">
        <v>1257</v>
      </c>
      <c r="C1158" s="172" t="s">
        <v>49</v>
      </c>
    </row>
    <row r="1159" spans="1:3" x14ac:dyDescent="0.4">
      <c r="A1159" s="5">
        <v>3975</v>
      </c>
      <c r="B1159" s="3" t="s">
        <v>1258</v>
      </c>
      <c r="C1159" s="172" t="s">
        <v>51</v>
      </c>
    </row>
    <row r="1160" spans="1:3" x14ac:dyDescent="0.4">
      <c r="A1160" s="5">
        <v>3976</v>
      </c>
      <c r="B1160" s="3" t="s">
        <v>1259</v>
      </c>
      <c r="C1160" s="172" t="s">
        <v>49</v>
      </c>
    </row>
    <row r="1161" spans="1:3" x14ac:dyDescent="0.4">
      <c r="A1161" s="5">
        <v>3977</v>
      </c>
      <c r="B1161" s="3" t="s">
        <v>1260</v>
      </c>
      <c r="C1161" s="172" t="s">
        <v>3977</v>
      </c>
    </row>
    <row r="1162" spans="1:3" x14ac:dyDescent="0.4">
      <c r="A1162" s="5">
        <v>3978</v>
      </c>
      <c r="B1162" s="3" t="s">
        <v>1261</v>
      </c>
      <c r="C1162" s="172" t="s">
        <v>45</v>
      </c>
    </row>
    <row r="1163" spans="1:3" x14ac:dyDescent="0.4">
      <c r="A1163" s="5">
        <v>3979</v>
      </c>
      <c r="B1163" s="3" t="s">
        <v>1262</v>
      </c>
      <c r="C1163" s="172" t="s">
        <v>42</v>
      </c>
    </row>
    <row r="1164" spans="1:3" x14ac:dyDescent="0.4">
      <c r="A1164" s="5">
        <v>3981</v>
      </c>
      <c r="B1164" s="3" t="s">
        <v>1263</v>
      </c>
      <c r="C1164" s="172" t="s">
        <v>51</v>
      </c>
    </row>
    <row r="1165" spans="1:3" x14ac:dyDescent="0.4">
      <c r="A1165" s="5">
        <v>3983</v>
      </c>
      <c r="B1165" s="3" t="s">
        <v>1264</v>
      </c>
      <c r="C1165" s="172" t="s">
        <v>51</v>
      </c>
    </row>
    <row r="1166" spans="1:3" x14ac:dyDescent="0.4">
      <c r="A1166" s="5">
        <v>3984</v>
      </c>
      <c r="B1166" s="3" t="s">
        <v>1265</v>
      </c>
      <c r="C1166" s="172" t="s">
        <v>45</v>
      </c>
    </row>
    <row r="1167" spans="1:3" x14ac:dyDescent="0.4">
      <c r="A1167" s="5">
        <v>3985</v>
      </c>
      <c r="B1167" s="3" t="s">
        <v>1266</v>
      </c>
      <c r="C1167" s="172" t="s">
        <v>48</v>
      </c>
    </row>
    <row r="1168" spans="1:3" x14ac:dyDescent="0.4">
      <c r="A1168" s="5">
        <v>3986</v>
      </c>
      <c r="B1168" s="3" t="s">
        <v>1267</v>
      </c>
      <c r="C1168" s="172" t="s">
        <v>45</v>
      </c>
    </row>
    <row r="1169" spans="1:3" x14ac:dyDescent="0.4">
      <c r="A1169" s="5">
        <v>3987</v>
      </c>
      <c r="B1169" s="3" t="s">
        <v>1268</v>
      </c>
      <c r="C1169" s="172" t="s">
        <v>47</v>
      </c>
    </row>
    <row r="1170" spans="1:3" x14ac:dyDescent="0.4">
      <c r="A1170" s="5">
        <v>3988</v>
      </c>
      <c r="B1170" s="3" t="s">
        <v>1269</v>
      </c>
      <c r="C1170" s="172" t="s">
        <v>46</v>
      </c>
    </row>
    <row r="1171" spans="1:3" x14ac:dyDescent="0.4">
      <c r="A1171" s="5">
        <v>3989</v>
      </c>
      <c r="B1171" s="3" t="s">
        <v>1270</v>
      </c>
      <c r="C1171" s="172" t="s">
        <v>48</v>
      </c>
    </row>
    <row r="1172" spans="1:3" x14ac:dyDescent="0.4">
      <c r="A1172" s="5">
        <v>3990</v>
      </c>
      <c r="B1172" s="3" t="s">
        <v>1271</v>
      </c>
      <c r="C1172" s="172" t="s">
        <v>44</v>
      </c>
    </row>
    <row r="1173" spans="1:3" x14ac:dyDescent="0.4">
      <c r="A1173" s="5">
        <v>3991</v>
      </c>
      <c r="B1173" s="3" t="s">
        <v>1272</v>
      </c>
      <c r="C1173" s="172" t="s">
        <v>47</v>
      </c>
    </row>
    <row r="1174" spans="1:3" x14ac:dyDescent="0.4">
      <c r="A1174" s="5">
        <v>3992</v>
      </c>
      <c r="B1174" s="3" t="s">
        <v>1273</v>
      </c>
      <c r="C1174" s="172" t="s">
        <v>48</v>
      </c>
    </row>
    <row r="1175" spans="1:3" x14ac:dyDescent="0.4">
      <c r="A1175" s="5">
        <v>3993</v>
      </c>
      <c r="B1175" s="3" t="s">
        <v>1274</v>
      </c>
      <c r="C1175" s="172" t="s">
        <v>48</v>
      </c>
    </row>
    <row r="1176" spans="1:3" x14ac:dyDescent="0.4">
      <c r="A1176" s="5">
        <v>3994</v>
      </c>
      <c r="B1176" s="3" t="s">
        <v>1275</v>
      </c>
      <c r="C1176" s="172" t="s">
        <v>50</v>
      </c>
    </row>
    <row r="1177" spans="1:3" x14ac:dyDescent="0.4">
      <c r="A1177" s="5">
        <v>3995</v>
      </c>
      <c r="B1177" s="3" t="s">
        <v>1276</v>
      </c>
      <c r="C1177" s="172" t="s">
        <v>3978</v>
      </c>
    </row>
    <row r="1178" spans="1:3" x14ac:dyDescent="0.4">
      <c r="A1178" s="5">
        <v>3996</v>
      </c>
      <c r="B1178" s="3" t="s">
        <v>1277</v>
      </c>
      <c r="C1178" s="172" t="s">
        <v>3977</v>
      </c>
    </row>
    <row r="1179" spans="1:3" x14ac:dyDescent="0.4">
      <c r="A1179" s="5">
        <v>3997</v>
      </c>
      <c r="B1179" s="3" t="s">
        <v>1278</v>
      </c>
      <c r="C1179" s="172" t="s">
        <v>51</v>
      </c>
    </row>
    <row r="1180" spans="1:3" x14ac:dyDescent="0.4">
      <c r="A1180" s="5">
        <v>3998</v>
      </c>
      <c r="B1180" s="3" t="s">
        <v>1279</v>
      </c>
      <c r="C1180" s="172" t="s">
        <v>51</v>
      </c>
    </row>
    <row r="1181" spans="1:3" x14ac:dyDescent="0.4">
      <c r="A1181" s="5">
        <v>3999</v>
      </c>
      <c r="B1181" s="3" t="s">
        <v>1280</v>
      </c>
      <c r="C1181" s="172" t="s">
        <v>48</v>
      </c>
    </row>
    <row r="1182" spans="1:3" x14ac:dyDescent="0.4">
      <c r="A1182" s="5">
        <v>4004</v>
      </c>
      <c r="B1182" s="3" t="s">
        <v>1281</v>
      </c>
      <c r="C1182" s="172" t="s">
        <v>51</v>
      </c>
    </row>
    <row r="1183" spans="1:3" x14ac:dyDescent="0.4">
      <c r="A1183" s="5">
        <v>4005</v>
      </c>
      <c r="B1183" s="3" t="s">
        <v>1282</v>
      </c>
      <c r="C1183" s="172" t="s">
        <v>42</v>
      </c>
    </row>
    <row r="1184" spans="1:3" x14ac:dyDescent="0.4">
      <c r="A1184" s="5">
        <v>4008</v>
      </c>
      <c r="B1184" s="3" t="s">
        <v>1283</v>
      </c>
      <c r="C1184" s="172" t="s">
        <v>42</v>
      </c>
    </row>
    <row r="1185" spans="1:3" x14ac:dyDescent="0.4">
      <c r="A1185" s="5">
        <v>4011</v>
      </c>
      <c r="B1185" s="3" t="s">
        <v>4007</v>
      </c>
      <c r="C1185" s="173" t="s">
        <v>4024</v>
      </c>
    </row>
    <row r="1186" spans="1:3" x14ac:dyDescent="0.4">
      <c r="A1186" s="5">
        <v>4012</v>
      </c>
      <c r="B1186" s="3" t="s">
        <v>4008</v>
      </c>
      <c r="C1186" s="173" t="s">
        <v>4024</v>
      </c>
    </row>
    <row r="1187" spans="1:3" x14ac:dyDescent="0.4">
      <c r="A1187" s="5">
        <v>4013</v>
      </c>
      <c r="B1187" s="3" t="s">
        <v>4011</v>
      </c>
      <c r="C1187" s="173" t="s">
        <v>4024</v>
      </c>
    </row>
    <row r="1188" spans="1:3" x14ac:dyDescent="0.4">
      <c r="A1188" s="5">
        <v>4014</v>
      </c>
      <c r="B1188" s="3" t="s">
        <v>4013</v>
      </c>
      <c r="C1188" s="173" t="s">
        <v>4023</v>
      </c>
    </row>
    <row r="1189" spans="1:3" x14ac:dyDescent="0.4">
      <c r="A1189" s="5">
        <v>4015</v>
      </c>
      <c r="B1189" s="3" t="s">
        <v>4016</v>
      </c>
      <c r="C1189" s="173" t="s">
        <v>4022</v>
      </c>
    </row>
    <row r="1190" spans="1:3" x14ac:dyDescent="0.4">
      <c r="A1190" s="5">
        <v>4016</v>
      </c>
      <c r="B1190" s="3" t="s">
        <v>4017</v>
      </c>
      <c r="C1190" s="173" t="s">
        <v>4021</v>
      </c>
    </row>
    <row r="1191" spans="1:3" x14ac:dyDescent="0.4">
      <c r="A1191" s="5">
        <v>4017</v>
      </c>
      <c r="B1191" s="3" t="s">
        <v>4019</v>
      </c>
      <c r="C1191" s="173" t="s">
        <v>41</v>
      </c>
    </row>
    <row r="1192" spans="1:3" x14ac:dyDescent="0.4">
      <c r="A1192" s="5">
        <v>4018</v>
      </c>
      <c r="B1192" s="3" t="s">
        <v>4135</v>
      </c>
      <c r="C1192" s="184"/>
    </row>
    <row r="1193" spans="1:3" x14ac:dyDescent="0.4">
      <c r="A1193" s="5">
        <v>4019</v>
      </c>
      <c r="B1193" s="3" t="s">
        <v>4038</v>
      </c>
      <c r="C1193" s="173"/>
    </row>
    <row r="1194" spans="1:3" x14ac:dyDescent="0.4">
      <c r="A1194" s="5">
        <v>4020</v>
      </c>
      <c r="B1194" s="3" t="s">
        <v>4039</v>
      </c>
      <c r="C1194" s="173"/>
    </row>
    <row r="1195" spans="1:3" x14ac:dyDescent="0.4">
      <c r="A1195" s="5">
        <v>4021</v>
      </c>
      <c r="B1195" s="3" t="s">
        <v>1284</v>
      </c>
      <c r="C1195" s="172" t="s">
        <v>42</v>
      </c>
    </row>
    <row r="1196" spans="1:3" x14ac:dyDescent="0.4">
      <c r="A1196" s="5">
        <v>4022</v>
      </c>
      <c r="B1196" s="3" t="s">
        <v>1285</v>
      </c>
      <c r="C1196" s="172" t="s">
        <v>42</v>
      </c>
    </row>
    <row r="1197" spans="1:3" x14ac:dyDescent="0.4">
      <c r="A1197" s="5">
        <v>4023</v>
      </c>
      <c r="B1197" s="3" t="s">
        <v>1286</v>
      </c>
      <c r="C1197" s="172" t="s">
        <v>42</v>
      </c>
    </row>
    <row r="1198" spans="1:3" x14ac:dyDescent="0.4">
      <c r="A1198" s="5">
        <v>4025</v>
      </c>
      <c r="B1198" s="3" t="s">
        <v>1287</v>
      </c>
      <c r="C1198" s="172" t="s">
        <v>51</v>
      </c>
    </row>
    <row r="1199" spans="1:3" x14ac:dyDescent="0.4">
      <c r="A1199" s="5">
        <v>4026</v>
      </c>
      <c r="B1199" s="3" t="s">
        <v>1288</v>
      </c>
      <c r="C1199" s="172" t="s">
        <v>43</v>
      </c>
    </row>
    <row r="1200" spans="1:3" x14ac:dyDescent="0.4">
      <c r="A1200" s="5">
        <v>4027</v>
      </c>
      <c r="B1200" s="3" t="s">
        <v>1289</v>
      </c>
      <c r="C1200" s="172" t="s">
        <v>42</v>
      </c>
    </row>
    <row r="1201" spans="1:3" x14ac:dyDescent="0.4">
      <c r="A1201" s="5">
        <v>4028</v>
      </c>
      <c r="B1201" s="3" t="s">
        <v>1290</v>
      </c>
      <c r="C1201" s="172" t="s">
        <v>42</v>
      </c>
    </row>
    <row r="1202" spans="1:3" x14ac:dyDescent="0.4">
      <c r="A1202" s="5">
        <v>4031</v>
      </c>
      <c r="B1202" s="3" t="s">
        <v>1291</v>
      </c>
      <c r="C1202" s="172" t="s">
        <v>42</v>
      </c>
    </row>
    <row r="1203" spans="1:3" x14ac:dyDescent="0.4">
      <c r="A1203" s="5">
        <v>4041</v>
      </c>
      <c r="B1203" s="3" t="s">
        <v>1292</v>
      </c>
      <c r="C1203" s="172" t="s">
        <v>42</v>
      </c>
    </row>
    <row r="1204" spans="1:3" x14ac:dyDescent="0.4">
      <c r="A1204" s="5">
        <v>4042</v>
      </c>
      <c r="B1204" s="3" t="s">
        <v>1293</v>
      </c>
      <c r="C1204" s="172" t="s">
        <v>42</v>
      </c>
    </row>
    <row r="1205" spans="1:3" x14ac:dyDescent="0.4">
      <c r="A1205" s="5">
        <v>4043</v>
      </c>
      <c r="B1205" s="3" t="s">
        <v>1294</v>
      </c>
      <c r="C1205" s="172" t="s">
        <v>42</v>
      </c>
    </row>
    <row r="1206" spans="1:3" x14ac:dyDescent="0.4">
      <c r="A1206" s="5">
        <v>4044</v>
      </c>
      <c r="B1206" s="3" t="s">
        <v>1295</v>
      </c>
      <c r="C1206" s="172" t="s">
        <v>42</v>
      </c>
    </row>
    <row r="1207" spans="1:3" x14ac:dyDescent="0.4">
      <c r="A1207" s="5">
        <v>4045</v>
      </c>
      <c r="B1207" s="3" t="s">
        <v>1296</v>
      </c>
      <c r="C1207" s="172" t="s">
        <v>51</v>
      </c>
    </row>
    <row r="1208" spans="1:3" x14ac:dyDescent="0.4">
      <c r="A1208" s="5">
        <v>4046</v>
      </c>
      <c r="B1208" s="3" t="s">
        <v>1297</v>
      </c>
      <c r="C1208" s="172" t="s">
        <v>42</v>
      </c>
    </row>
    <row r="1209" spans="1:3" x14ac:dyDescent="0.4">
      <c r="A1209" s="5">
        <v>4047</v>
      </c>
      <c r="B1209" s="3" t="s">
        <v>1298</v>
      </c>
      <c r="C1209" s="172" t="s">
        <v>42</v>
      </c>
    </row>
    <row r="1210" spans="1:3" x14ac:dyDescent="0.4">
      <c r="A1210" s="5">
        <v>4051</v>
      </c>
      <c r="B1210" s="3" t="s">
        <v>1299</v>
      </c>
      <c r="C1210" s="173" t="s">
        <v>48</v>
      </c>
    </row>
    <row r="1211" spans="1:3" x14ac:dyDescent="0.4">
      <c r="A1211" s="5">
        <v>4053</v>
      </c>
      <c r="B1211" s="3" t="s">
        <v>3995</v>
      </c>
      <c r="C1211" s="173" t="s">
        <v>4024</v>
      </c>
    </row>
    <row r="1212" spans="1:3" x14ac:dyDescent="0.4">
      <c r="A1212" s="5">
        <v>4054</v>
      </c>
      <c r="B1212" s="3" t="s">
        <v>3994</v>
      </c>
      <c r="C1212" s="173" t="s">
        <v>4025</v>
      </c>
    </row>
    <row r="1213" spans="1:3" x14ac:dyDescent="0.4">
      <c r="A1213" s="5">
        <v>4055</v>
      </c>
      <c r="B1213" s="3" t="s">
        <v>3997</v>
      </c>
      <c r="C1213" s="173" t="s">
        <v>4021</v>
      </c>
    </row>
    <row r="1214" spans="1:3" x14ac:dyDescent="0.4">
      <c r="A1214" s="5">
        <v>4056</v>
      </c>
      <c r="B1214" s="3" t="s">
        <v>3998</v>
      </c>
      <c r="C1214" s="173" t="s">
        <v>4024</v>
      </c>
    </row>
    <row r="1215" spans="1:3" x14ac:dyDescent="0.4">
      <c r="A1215" s="5">
        <v>4057</v>
      </c>
      <c r="B1215" s="3" t="s">
        <v>3999</v>
      </c>
      <c r="C1215" s="173" t="s">
        <v>4026</v>
      </c>
    </row>
    <row r="1216" spans="1:3" x14ac:dyDescent="0.4">
      <c r="A1216" s="5">
        <v>4058</v>
      </c>
      <c r="B1216" s="3" t="s">
        <v>4002</v>
      </c>
      <c r="C1216" s="173" t="s">
        <v>4024</v>
      </c>
    </row>
    <row r="1217" spans="1:3" x14ac:dyDescent="0.4">
      <c r="A1217" s="5">
        <v>4059</v>
      </c>
      <c r="B1217" s="3" t="s">
        <v>4003</v>
      </c>
      <c r="C1217" s="173" t="s">
        <v>4028</v>
      </c>
    </row>
    <row r="1218" spans="1:3" x14ac:dyDescent="0.4">
      <c r="A1218" s="5">
        <v>4060</v>
      </c>
      <c r="B1218" s="3" t="s">
        <v>4006</v>
      </c>
      <c r="C1218" s="173" t="s">
        <v>4024</v>
      </c>
    </row>
    <row r="1219" spans="1:3" x14ac:dyDescent="0.4">
      <c r="A1219" s="5">
        <v>4061</v>
      </c>
      <c r="B1219" s="3" t="s">
        <v>1300</v>
      </c>
      <c r="C1219" s="172" t="s">
        <v>42</v>
      </c>
    </row>
    <row r="1220" spans="1:3" x14ac:dyDescent="0.4">
      <c r="A1220" s="5">
        <v>4062</v>
      </c>
      <c r="B1220" s="3" t="s">
        <v>1301</v>
      </c>
      <c r="C1220" s="172" t="s">
        <v>42</v>
      </c>
    </row>
    <row r="1221" spans="1:3" x14ac:dyDescent="0.4">
      <c r="A1221" s="5">
        <v>4063</v>
      </c>
      <c r="B1221" s="3" t="s">
        <v>1302</v>
      </c>
      <c r="C1221" s="172" t="s">
        <v>42</v>
      </c>
    </row>
    <row r="1222" spans="1:3" x14ac:dyDescent="0.4">
      <c r="A1222" s="5">
        <v>4064</v>
      </c>
      <c r="B1222" s="3" t="s">
        <v>1303</v>
      </c>
      <c r="C1222" s="172" t="s">
        <v>42</v>
      </c>
    </row>
    <row r="1223" spans="1:3" x14ac:dyDescent="0.4">
      <c r="A1223" s="5">
        <v>4068</v>
      </c>
      <c r="B1223" s="3" t="s">
        <v>4072</v>
      </c>
      <c r="C1223" s="173"/>
    </row>
    <row r="1224" spans="1:3" x14ac:dyDescent="0.4">
      <c r="A1224" s="5">
        <v>4069</v>
      </c>
      <c r="B1224" s="3" t="s">
        <v>4065</v>
      </c>
      <c r="C1224" s="173"/>
    </row>
    <row r="1225" spans="1:3" x14ac:dyDescent="0.4">
      <c r="A1225" s="5">
        <v>4071</v>
      </c>
      <c r="B1225" s="3" t="s">
        <v>4063</v>
      </c>
      <c r="C1225" s="173"/>
    </row>
    <row r="1226" spans="1:3" x14ac:dyDescent="0.4">
      <c r="A1226" s="5">
        <v>4073</v>
      </c>
      <c r="B1226" s="3" t="s">
        <v>4140</v>
      </c>
      <c r="C1226" s="184"/>
    </row>
    <row r="1227" spans="1:3" x14ac:dyDescent="0.4">
      <c r="A1227" s="5">
        <v>4074</v>
      </c>
      <c r="B1227" s="3" t="s">
        <v>4122</v>
      </c>
      <c r="C1227" s="173"/>
    </row>
    <row r="1228" spans="1:3" x14ac:dyDescent="0.4">
      <c r="A1228" s="5">
        <v>4075</v>
      </c>
      <c r="B1228" s="3" t="s">
        <v>4118</v>
      </c>
      <c r="C1228" s="173"/>
    </row>
    <row r="1229" spans="1:3" x14ac:dyDescent="0.4">
      <c r="A1229" s="5">
        <v>4076</v>
      </c>
      <c r="B1229" s="3" t="s">
        <v>4130</v>
      </c>
      <c r="C1229" s="184"/>
    </row>
    <row r="1230" spans="1:3" x14ac:dyDescent="0.4">
      <c r="A1230" s="5">
        <v>4078</v>
      </c>
      <c r="B1230" s="3" t="s">
        <v>1304</v>
      </c>
      <c r="C1230" s="172" t="s">
        <v>42</v>
      </c>
    </row>
    <row r="1231" spans="1:3" x14ac:dyDescent="0.4">
      <c r="A1231" s="5">
        <v>4080</v>
      </c>
      <c r="B1231" s="3" t="s">
        <v>1305</v>
      </c>
      <c r="C1231" s="172" t="s">
        <v>42</v>
      </c>
    </row>
    <row r="1232" spans="1:3" x14ac:dyDescent="0.4">
      <c r="A1232" s="5">
        <v>4082</v>
      </c>
      <c r="B1232" s="3" t="s">
        <v>1306</v>
      </c>
      <c r="C1232" s="172" t="s">
        <v>42</v>
      </c>
    </row>
    <row r="1233" spans="1:3" x14ac:dyDescent="0.4">
      <c r="A1233" s="5">
        <v>4088</v>
      </c>
      <c r="B1233" s="3" t="s">
        <v>1307</v>
      </c>
      <c r="C1233" s="172" t="s">
        <v>42</v>
      </c>
    </row>
    <row r="1234" spans="1:3" x14ac:dyDescent="0.4">
      <c r="A1234" s="5">
        <v>4091</v>
      </c>
      <c r="B1234" s="3" t="s">
        <v>1308</v>
      </c>
      <c r="C1234" s="172" t="s">
        <v>42</v>
      </c>
    </row>
    <row r="1235" spans="1:3" x14ac:dyDescent="0.4">
      <c r="A1235" s="5">
        <v>4092</v>
      </c>
      <c r="B1235" s="3" t="s">
        <v>1309</v>
      </c>
      <c r="C1235" s="172" t="s">
        <v>42</v>
      </c>
    </row>
    <row r="1236" spans="1:3" x14ac:dyDescent="0.4">
      <c r="A1236" s="5">
        <v>4093</v>
      </c>
      <c r="B1236" s="3" t="s">
        <v>1310</v>
      </c>
      <c r="C1236" s="172" t="s">
        <v>42</v>
      </c>
    </row>
    <row r="1237" spans="1:3" x14ac:dyDescent="0.4">
      <c r="A1237" s="5">
        <v>4094</v>
      </c>
      <c r="B1237" s="3" t="s">
        <v>1311</v>
      </c>
      <c r="C1237" s="172" t="s">
        <v>42</v>
      </c>
    </row>
    <row r="1238" spans="1:3" x14ac:dyDescent="0.4">
      <c r="A1238" s="5">
        <v>4095</v>
      </c>
      <c r="B1238" s="3" t="s">
        <v>1312</v>
      </c>
      <c r="C1238" s="172" t="s">
        <v>42</v>
      </c>
    </row>
    <row r="1239" spans="1:3" x14ac:dyDescent="0.4">
      <c r="A1239" s="5">
        <v>4097</v>
      </c>
      <c r="B1239" s="3" t="s">
        <v>1313</v>
      </c>
      <c r="C1239" s="172" t="s">
        <v>42</v>
      </c>
    </row>
    <row r="1240" spans="1:3" x14ac:dyDescent="0.4">
      <c r="A1240" s="5">
        <v>4098</v>
      </c>
      <c r="B1240" s="3" t="s">
        <v>1314</v>
      </c>
      <c r="C1240" s="172" t="s">
        <v>42</v>
      </c>
    </row>
    <row r="1241" spans="1:3" x14ac:dyDescent="0.4">
      <c r="A1241" s="5">
        <v>4099</v>
      </c>
      <c r="B1241" s="3" t="s">
        <v>1315</v>
      </c>
      <c r="C1241" s="172" t="s">
        <v>42</v>
      </c>
    </row>
    <row r="1242" spans="1:3" x14ac:dyDescent="0.4">
      <c r="A1242" s="5">
        <v>4100</v>
      </c>
      <c r="B1242" s="3" t="s">
        <v>1316</v>
      </c>
      <c r="C1242" s="172" t="s">
        <v>42</v>
      </c>
    </row>
    <row r="1243" spans="1:3" x14ac:dyDescent="0.4">
      <c r="A1243" s="5">
        <v>4102</v>
      </c>
      <c r="B1243" s="3" t="s">
        <v>1317</v>
      </c>
      <c r="C1243" s="172" t="s">
        <v>42</v>
      </c>
    </row>
    <row r="1244" spans="1:3" x14ac:dyDescent="0.4">
      <c r="A1244" s="5">
        <v>4107</v>
      </c>
      <c r="B1244" s="3" t="s">
        <v>1318</v>
      </c>
      <c r="C1244" s="172" t="s">
        <v>51</v>
      </c>
    </row>
    <row r="1245" spans="1:3" x14ac:dyDescent="0.4">
      <c r="A1245" s="5">
        <v>4109</v>
      </c>
      <c r="B1245" s="3" t="s">
        <v>1319</v>
      </c>
      <c r="C1245" s="172" t="s">
        <v>42</v>
      </c>
    </row>
    <row r="1246" spans="1:3" x14ac:dyDescent="0.4">
      <c r="A1246" s="5">
        <v>4112</v>
      </c>
      <c r="B1246" s="3" t="s">
        <v>1320</v>
      </c>
      <c r="C1246" s="172" t="s">
        <v>42</v>
      </c>
    </row>
    <row r="1247" spans="1:3" x14ac:dyDescent="0.4">
      <c r="A1247" s="5">
        <v>4113</v>
      </c>
      <c r="B1247" s="3" t="s">
        <v>1321</v>
      </c>
      <c r="C1247" s="172" t="s">
        <v>42</v>
      </c>
    </row>
    <row r="1248" spans="1:3" x14ac:dyDescent="0.4">
      <c r="A1248" s="5">
        <v>4114</v>
      </c>
      <c r="B1248" s="3" t="s">
        <v>1322</v>
      </c>
      <c r="C1248" s="172" t="s">
        <v>42</v>
      </c>
    </row>
    <row r="1249" spans="1:3" x14ac:dyDescent="0.4">
      <c r="A1249" s="5">
        <v>4115</v>
      </c>
      <c r="B1249" s="3" t="s">
        <v>1323</v>
      </c>
      <c r="C1249" s="172" t="s">
        <v>42</v>
      </c>
    </row>
    <row r="1250" spans="1:3" x14ac:dyDescent="0.4">
      <c r="A1250" s="5">
        <v>4116</v>
      </c>
      <c r="B1250" s="3" t="s">
        <v>1324</v>
      </c>
      <c r="C1250" s="172" t="s">
        <v>42</v>
      </c>
    </row>
    <row r="1251" spans="1:3" x14ac:dyDescent="0.4">
      <c r="A1251" s="5">
        <v>4118</v>
      </c>
      <c r="B1251" s="3" t="s">
        <v>1325</v>
      </c>
      <c r="C1251" s="172" t="s">
        <v>42</v>
      </c>
    </row>
    <row r="1252" spans="1:3" x14ac:dyDescent="0.4">
      <c r="A1252" s="5">
        <v>4119</v>
      </c>
      <c r="B1252" s="3" t="s">
        <v>1326</v>
      </c>
      <c r="C1252" s="172" t="s">
        <v>42</v>
      </c>
    </row>
    <row r="1253" spans="1:3" x14ac:dyDescent="0.4">
      <c r="A1253" s="5">
        <v>4120</v>
      </c>
      <c r="B1253" s="3" t="s">
        <v>1327</v>
      </c>
      <c r="C1253" s="172" t="s">
        <v>42</v>
      </c>
    </row>
    <row r="1254" spans="1:3" x14ac:dyDescent="0.4">
      <c r="A1254" s="5">
        <v>4124</v>
      </c>
      <c r="B1254" s="3" t="s">
        <v>1328</v>
      </c>
      <c r="C1254" s="172" t="s">
        <v>48</v>
      </c>
    </row>
    <row r="1255" spans="1:3" x14ac:dyDescent="0.4">
      <c r="A1255" s="5">
        <v>4125</v>
      </c>
      <c r="B1255" s="3" t="s">
        <v>4180</v>
      </c>
      <c r="C1255" s="184"/>
    </row>
    <row r="1256" spans="1:3" x14ac:dyDescent="0.4">
      <c r="A1256" s="5">
        <v>4151</v>
      </c>
      <c r="B1256" s="3" t="s">
        <v>1329</v>
      </c>
      <c r="C1256" s="172" t="s">
        <v>51</v>
      </c>
    </row>
    <row r="1257" spans="1:3" x14ac:dyDescent="0.4">
      <c r="A1257" s="5">
        <v>4165</v>
      </c>
      <c r="B1257" s="3" t="s">
        <v>4040</v>
      </c>
      <c r="C1257" s="173"/>
    </row>
    <row r="1258" spans="1:3" x14ac:dyDescent="0.4">
      <c r="A1258" s="5">
        <v>4166</v>
      </c>
      <c r="B1258" s="3" t="s">
        <v>4041</v>
      </c>
      <c r="C1258" s="173"/>
    </row>
    <row r="1259" spans="1:3" x14ac:dyDescent="0.4">
      <c r="A1259" s="5">
        <v>4167</v>
      </c>
      <c r="B1259" s="3" t="s">
        <v>4042</v>
      </c>
      <c r="C1259" s="173"/>
    </row>
    <row r="1260" spans="1:3" x14ac:dyDescent="0.4">
      <c r="A1260" s="5">
        <v>4168</v>
      </c>
      <c r="B1260" s="3" t="s">
        <v>4043</v>
      </c>
      <c r="C1260" s="173"/>
    </row>
    <row r="1261" spans="1:3" x14ac:dyDescent="0.4">
      <c r="A1261" s="5">
        <v>4169</v>
      </c>
      <c r="B1261" s="3" t="s">
        <v>4044</v>
      </c>
      <c r="C1261" s="173"/>
    </row>
    <row r="1262" spans="1:3" x14ac:dyDescent="0.4">
      <c r="A1262" s="5">
        <v>4170</v>
      </c>
      <c r="B1262" s="3" t="s">
        <v>4045</v>
      </c>
      <c r="C1262" s="173"/>
    </row>
    <row r="1263" spans="1:3" x14ac:dyDescent="0.4">
      <c r="A1263" s="5">
        <v>4171</v>
      </c>
      <c r="B1263" s="3" t="s">
        <v>4046</v>
      </c>
      <c r="C1263" s="173"/>
    </row>
    <row r="1264" spans="1:3" x14ac:dyDescent="0.4">
      <c r="A1264" s="5">
        <v>4172</v>
      </c>
      <c r="B1264" s="3" t="s">
        <v>4047</v>
      </c>
      <c r="C1264" s="173"/>
    </row>
    <row r="1265" spans="1:3" x14ac:dyDescent="0.4">
      <c r="A1265" s="5">
        <v>4173</v>
      </c>
      <c r="B1265" s="3" t="s">
        <v>4112</v>
      </c>
      <c r="C1265" s="173"/>
    </row>
    <row r="1266" spans="1:3" x14ac:dyDescent="0.4">
      <c r="A1266" s="5">
        <v>4174</v>
      </c>
      <c r="B1266" s="3" t="s">
        <v>4111</v>
      </c>
      <c r="C1266" s="173"/>
    </row>
    <row r="1267" spans="1:3" x14ac:dyDescent="0.4">
      <c r="A1267" s="5">
        <v>4175</v>
      </c>
      <c r="B1267" s="3" t="s">
        <v>4109</v>
      </c>
      <c r="C1267" s="173"/>
    </row>
    <row r="1268" spans="1:3" x14ac:dyDescent="0.4">
      <c r="A1268" s="5">
        <v>4176</v>
      </c>
      <c r="B1268" s="3" t="s">
        <v>4104</v>
      </c>
      <c r="C1268" s="173"/>
    </row>
    <row r="1269" spans="1:3" x14ac:dyDescent="0.4">
      <c r="A1269" s="5">
        <v>4177</v>
      </c>
      <c r="B1269" s="3" t="s">
        <v>4106</v>
      </c>
      <c r="C1269" s="173"/>
    </row>
    <row r="1270" spans="1:3" x14ac:dyDescent="0.4">
      <c r="A1270" s="5">
        <v>4178</v>
      </c>
      <c r="B1270" s="3" t="s">
        <v>4102</v>
      </c>
      <c r="C1270" s="173"/>
    </row>
    <row r="1271" spans="1:3" x14ac:dyDescent="0.4">
      <c r="A1271" s="5">
        <v>4179</v>
      </c>
      <c r="B1271" s="3" t="s">
        <v>4100</v>
      </c>
      <c r="C1271" s="173"/>
    </row>
    <row r="1272" spans="1:3" x14ac:dyDescent="0.4">
      <c r="A1272" s="5">
        <v>4180</v>
      </c>
      <c r="B1272" s="3" t="s">
        <v>4096</v>
      </c>
      <c r="C1272" s="173"/>
    </row>
    <row r="1273" spans="1:3" x14ac:dyDescent="0.4">
      <c r="A1273" s="5">
        <v>4182</v>
      </c>
      <c r="B1273" s="3" t="s">
        <v>1330</v>
      </c>
      <c r="C1273" s="172" t="s">
        <v>42</v>
      </c>
    </row>
    <row r="1274" spans="1:3" x14ac:dyDescent="0.4">
      <c r="A1274" s="5">
        <v>4183</v>
      </c>
      <c r="B1274" s="3" t="s">
        <v>1331</v>
      </c>
      <c r="C1274" s="172" t="s">
        <v>42</v>
      </c>
    </row>
    <row r="1275" spans="1:3" x14ac:dyDescent="0.4">
      <c r="A1275" s="5">
        <v>4185</v>
      </c>
      <c r="B1275" s="3" t="s">
        <v>1332</v>
      </c>
      <c r="C1275" s="172" t="s">
        <v>42</v>
      </c>
    </row>
    <row r="1276" spans="1:3" x14ac:dyDescent="0.4">
      <c r="A1276" s="5">
        <v>4186</v>
      </c>
      <c r="B1276" s="3" t="s">
        <v>1333</v>
      </c>
      <c r="C1276" s="172" t="s">
        <v>51</v>
      </c>
    </row>
    <row r="1277" spans="1:3" x14ac:dyDescent="0.4">
      <c r="A1277" s="5">
        <v>4187</v>
      </c>
      <c r="B1277" s="3" t="s">
        <v>1334</v>
      </c>
      <c r="C1277" s="172" t="s">
        <v>50</v>
      </c>
    </row>
    <row r="1278" spans="1:3" x14ac:dyDescent="0.4">
      <c r="A1278" s="5">
        <v>4188</v>
      </c>
      <c r="B1278" s="3" t="s">
        <v>1335</v>
      </c>
      <c r="C1278" s="172" t="s">
        <v>42</v>
      </c>
    </row>
    <row r="1279" spans="1:3" x14ac:dyDescent="0.4">
      <c r="A1279" s="5">
        <v>4189</v>
      </c>
      <c r="B1279" s="3" t="s">
        <v>1336</v>
      </c>
      <c r="C1279" s="172" t="s">
        <v>51</v>
      </c>
    </row>
    <row r="1280" spans="1:3" x14ac:dyDescent="0.4">
      <c r="A1280" s="5">
        <v>4192</v>
      </c>
      <c r="B1280" s="3" t="s">
        <v>4097</v>
      </c>
      <c r="C1280" s="173"/>
    </row>
    <row r="1281" spans="1:4" x14ac:dyDescent="0.4">
      <c r="A1281" s="5">
        <v>4193</v>
      </c>
      <c r="B1281" s="3" t="s">
        <v>4092</v>
      </c>
      <c r="C1281" s="173"/>
    </row>
    <row r="1282" spans="1:4" x14ac:dyDescent="0.4">
      <c r="A1282" s="5">
        <v>4194</v>
      </c>
      <c r="B1282" s="3" t="s">
        <v>4088</v>
      </c>
      <c r="C1282" s="173"/>
    </row>
    <row r="1283" spans="1:4" x14ac:dyDescent="0.4">
      <c r="A1283" s="5">
        <v>4196</v>
      </c>
      <c r="B1283" s="3" t="s">
        <v>4086</v>
      </c>
      <c r="C1283" s="173"/>
    </row>
    <row r="1284" spans="1:4" x14ac:dyDescent="0.4">
      <c r="A1284" s="5">
        <v>4198</v>
      </c>
      <c r="B1284" s="3" t="s">
        <v>4083</v>
      </c>
      <c r="C1284" s="173"/>
    </row>
    <row r="1285" spans="1:4" x14ac:dyDescent="0.4">
      <c r="A1285" s="5">
        <v>4199</v>
      </c>
      <c r="B1285" s="3" t="s">
        <v>4082</v>
      </c>
      <c r="C1285" s="173"/>
    </row>
    <row r="1286" spans="1:4" x14ac:dyDescent="0.4">
      <c r="A1286" s="5">
        <v>4200</v>
      </c>
      <c r="B1286" s="3" t="s">
        <v>4070</v>
      </c>
      <c r="C1286" s="173"/>
    </row>
    <row r="1287" spans="1:4" x14ac:dyDescent="0.4">
      <c r="A1287" s="5">
        <v>4202</v>
      </c>
      <c r="B1287" s="3" t="s">
        <v>1337</v>
      </c>
      <c r="C1287" s="172" t="s">
        <v>42</v>
      </c>
      <c r="D1287" s="179"/>
    </row>
    <row r="1288" spans="1:4" x14ac:dyDescent="0.4">
      <c r="A1288" s="5">
        <v>4203</v>
      </c>
      <c r="B1288" s="3" t="s">
        <v>1338</v>
      </c>
      <c r="C1288" s="172" t="s">
        <v>42</v>
      </c>
    </row>
    <row r="1289" spans="1:4" x14ac:dyDescent="0.4">
      <c r="A1289" s="5">
        <v>4204</v>
      </c>
      <c r="B1289" s="3" t="s">
        <v>1339</v>
      </c>
      <c r="C1289" s="172" t="s">
        <v>42</v>
      </c>
    </row>
    <row r="1290" spans="1:4" x14ac:dyDescent="0.4">
      <c r="A1290" s="5">
        <v>4205</v>
      </c>
      <c r="B1290" s="3" t="s">
        <v>1340</v>
      </c>
      <c r="C1290" s="172" t="s">
        <v>42</v>
      </c>
    </row>
    <row r="1291" spans="1:4" x14ac:dyDescent="0.4">
      <c r="A1291" s="5">
        <v>4206</v>
      </c>
      <c r="B1291" s="3" t="s">
        <v>1341</v>
      </c>
      <c r="C1291" s="172" t="s">
        <v>42</v>
      </c>
    </row>
    <row r="1292" spans="1:4" x14ac:dyDescent="0.4">
      <c r="A1292" s="5">
        <v>4208</v>
      </c>
      <c r="B1292" s="3" t="s">
        <v>1342</v>
      </c>
      <c r="C1292" s="172" t="s">
        <v>42</v>
      </c>
    </row>
    <row r="1293" spans="1:4" x14ac:dyDescent="0.4">
      <c r="A1293" s="5">
        <v>4212</v>
      </c>
      <c r="B1293" s="3" t="s">
        <v>1343</v>
      </c>
      <c r="C1293" s="172" t="s">
        <v>42</v>
      </c>
    </row>
    <row r="1294" spans="1:4" x14ac:dyDescent="0.4">
      <c r="A1294" s="5">
        <v>4215</v>
      </c>
      <c r="B1294" s="3" t="s">
        <v>1344</v>
      </c>
      <c r="C1294" s="172" t="s">
        <v>42</v>
      </c>
    </row>
    <row r="1295" spans="1:4" x14ac:dyDescent="0.4">
      <c r="A1295" s="5">
        <v>4216</v>
      </c>
      <c r="B1295" s="3" t="s">
        <v>1345</v>
      </c>
      <c r="C1295" s="172" t="s">
        <v>42</v>
      </c>
    </row>
    <row r="1296" spans="1:4" x14ac:dyDescent="0.4">
      <c r="A1296" s="5">
        <v>4217</v>
      </c>
      <c r="B1296" s="3" t="s">
        <v>1346</v>
      </c>
      <c r="C1296" s="172" t="s">
        <v>42</v>
      </c>
    </row>
    <row r="1297" spans="1:3" x14ac:dyDescent="0.4">
      <c r="A1297" s="5">
        <v>4218</v>
      </c>
      <c r="B1297" s="3" t="s">
        <v>1347</v>
      </c>
      <c r="C1297" s="172" t="s">
        <v>42</v>
      </c>
    </row>
    <row r="1298" spans="1:3" x14ac:dyDescent="0.4">
      <c r="A1298" s="5">
        <v>4220</v>
      </c>
      <c r="B1298" s="3" t="s">
        <v>1348</v>
      </c>
      <c r="C1298" s="172" t="s">
        <v>42</v>
      </c>
    </row>
    <row r="1299" spans="1:3" x14ac:dyDescent="0.4">
      <c r="A1299" s="5">
        <v>4221</v>
      </c>
      <c r="B1299" s="3" t="s">
        <v>1349</v>
      </c>
      <c r="C1299" s="172" t="s">
        <v>51</v>
      </c>
    </row>
    <row r="1300" spans="1:3" x14ac:dyDescent="0.4">
      <c r="A1300" s="5">
        <v>4222</v>
      </c>
      <c r="B1300" s="3" t="s">
        <v>1350</v>
      </c>
      <c r="C1300" s="172" t="s">
        <v>42</v>
      </c>
    </row>
    <row r="1301" spans="1:3" x14ac:dyDescent="0.4">
      <c r="A1301" s="5">
        <v>4224</v>
      </c>
      <c r="B1301" s="3" t="s">
        <v>1351</v>
      </c>
      <c r="C1301" s="172" t="s">
        <v>42</v>
      </c>
    </row>
    <row r="1302" spans="1:3" x14ac:dyDescent="0.4">
      <c r="A1302" s="5">
        <v>4228</v>
      </c>
      <c r="B1302" s="3" t="s">
        <v>1352</v>
      </c>
      <c r="C1302" s="172" t="s">
        <v>42</v>
      </c>
    </row>
    <row r="1303" spans="1:3" x14ac:dyDescent="0.4">
      <c r="A1303" s="5">
        <v>4229</v>
      </c>
      <c r="B1303" s="3" t="s">
        <v>1353</v>
      </c>
      <c r="C1303" s="172" t="s">
        <v>42</v>
      </c>
    </row>
    <row r="1304" spans="1:3" x14ac:dyDescent="0.4">
      <c r="A1304" s="5">
        <v>4231</v>
      </c>
      <c r="B1304" s="3" t="s">
        <v>1354</v>
      </c>
      <c r="C1304" s="172" t="s">
        <v>42</v>
      </c>
    </row>
    <row r="1305" spans="1:3" x14ac:dyDescent="0.4">
      <c r="A1305" s="5">
        <v>4234</v>
      </c>
      <c r="B1305" s="3" t="s">
        <v>1355</v>
      </c>
      <c r="C1305" s="172" t="s">
        <v>42</v>
      </c>
    </row>
    <row r="1306" spans="1:3" x14ac:dyDescent="0.4">
      <c r="A1306" s="5">
        <v>4235</v>
      </c>
      <c r="B1306" s="3" t="s">
        <v>1356</v>
      </c>
      <c r="C1306" s="172" t="s">
        <v>51</v>
      </c>
    </row>
    <row r="1307" spans="1:3" x14ac:dyDescent="0.4">
      <c r="A1307" s="5">
        <v>4237</v>
      </c>
      <c r="B1307" s="3" t="s">
        <v>1357</v>
      </c>
      <c r="C1307" s="172" t="s">
        <v>42</v>
      </c>
    </row>
    <row r="1308" spans="1:3" x14ac:dyDescent="0.4">
      <c r="A1308" s="5">
        <v>4238</v>
      </c>
      <c r="B1308" s="3" t="s">
        <v>1358</v>
      </c>
      <c r="C1308" s="172" t="s">
        <v>3978</v>
      </c>
    </row>
    <row r="1309" spans="1:3" x14ac:dyDescent="0.4">
      <c r="A1309" s="5">
        <v>4240</v>
      </c>
      <c r="B1309" s="3" t="s">
        <v>1359</v>
      </c>
      <c r="C1309" s="172" t="s">
        <v>42</v>
      </c>
    </row>
    <row r="1310" spans="1:3" x14ac:dyDescent="0.4">
      <c r="A1310" s="5">
        <v>4241</v>
      </c>
      <c r="B1310" s="3" t="s">
        <v>1360</v>
      </c>
      <c r="C1310" s="172" t="s">
        <v>42</v>
      </c>
    </row>
    <row r="1311" spans="1:3" x14ac:dyDescent="0.4">
      <c r="A1311" s="5">
        <v>4242</v>
      </c>
      <c r="B1311" s="3" t="s">
        <v>1361</v>
      </c>
      <c r="C1311" s="172" t="s">
        <v>42</v>
      </c>
    </row>
    <row r="1312" spans="1:3" x14ac:dyDescent="0.4">
      <c r="A1312" s="5">
        <v>4243</v>
      </c>
      <c r="B1312" s="3" t="s">
        <v>1362</v>
      </c>
      <c r="C1312" s="172" t="s">
        <v>48</v>
      </c>
    </row>
    <row r="1313" spans="1:3" x14ac:dyDescent="0.4">
      <c r="A1313" s="5">
        <v>4245</v>
      </c>
      <c r="B1313" s="3" t="s">
        <v>1363</v>
      </c>
      <c r="C1313" s="172" t="s">
        <v>51</v>
      </c>
    </row>
    <row r="1314" spans="1:3" x14ac:dyDescent="0.4">
      <c r="A1314" s="5">
        <v>4246</v>
      </c>
      <c r="B1314" s="3" t="s">
        <v>1364</v>
      </c>
      <c r="C1314" s="172" t="s">
        <v>42</v>
      </c>
    </row>
    <row r="1315" spans="1:3" x14ac:dyDescent="0.4">
      <c r="A1315" s="5">
        <v>4247</v>
      </c>
      <c r="B1315" s="3" t="s">
        <v>1365</v>
      </c>
      <c r="C1315" s="172" t="s">
        <v>42</v>
      </c>
    </row>
    <row r="1316" spans="1:3" x14ac:dyDescent="0.4">
      <c r="A1316" s="5">
        <v>4248</v>
      </c>
      <c r="B1316" s="3" t="s">
        <v>1366</v>
      </c>
      <c r="C1316" s="172" t="s">
        <v>51</v>
      </c>
    </row>
    <row r="1317" spans="1:3" x14ac:dyDescent="0.4">
      <c r="A1317" s="5">
        <v>4249</v>
      </c>
      <c r="B1317" s="3" t="s">
        <v>1367</v>
      </c>
      <c r="C1317" s="172" t="s">
        <v>42</v>
      </c>
    </row>
    <row r="1318" spans="1:3" x14ac:dyDescent="0.4">
      <c r="A1318" s="5">
        <v>4250</v>
      </c>
      <c r="B1318" s="3" t="s">
        <v>4151</v>
      </c>
      <c r="C1318" s="184"/>
    </row>
    <row r="1319" spans="1:3" x14ac:dyDescent="0.4">
      <c r="A1319" s="5">
        <v>4251</v>
      </c>
      <c r="B1319" s="3" t="s">
        <v>1368</v>
      </c>
      <c r="C1319" s="172" t="s">
        <v>51</v>
      </c>
    </row>
    <row r="1320" spans="1:3" x14ac:dyDescent="0.4">
      <c r="A1320" s="5">
        <v>4255</v>
      </c>
      <c r="B1320" s="3" t="s">
        <v>4174</v>
      </c>
      <c r="C1320" s="184"/>
    </row>
    <row r="1321" spans="1:3" x14ac:dyDescent="0.4">
      <c r="A1321" s="5">
        <v>4256</v>
      </c>
      <c r="B1321" s="3" t="s">
        <v>4173</v>
      </c>
      <c r="C1321" s="184"/>
    </row>
    <row r="1322" spans="1:3" x14ac:dyDescent="0.4">
      <c r="A1322" s="5">
        <v>4258</v>
      </c>
      <c r="B1322" s="3" t="s">
        <v>4177</v>
      </c>
      <c r="C1322" s="184"/>
    </row>
    <row r="1323" spans="1:3" x14ac:dyDescent="0.4">
      <c r="A1323" s="5">
        <v>4259</v>
      </c>
      <c r="B1323" s="3" t="s">
        <v>4181</v>
      </c>
      <c r="C1323" s="184"/>
    </row>
    <row r="1324" spans="1:3" x14ac:dyDescent="0.4">
      <c r="A1324" s="5">
        <v>4260</v>
      </c>
      <c r="B1324" s="3" t="s">
        <v>4179</v>
      </c>
      <c r="C1324" s="184"/>
    </row>
    <row r="1325" spans="1:3" x14ac:dyDescent="0.4">
      <c r="A1325" s="5">
        <v>4261</v>
      </c>
      <c r="B1325" s="3" t="s">
        <v>4189</v>
      </c>
      <c r="C1325" s="184"/>
    </row>
    <row r="1326" spans="1:3" x14ac:dyDescent="0.4">
      <c r="A1326" s="5">
        <v>4262</v>
      </c>
      <c r="B1326" s="3" t="s">
        <v>4184</v>
      </c>
      <c r="C1326" s="184"/>
    </row>
    <row r="1327" spans="1:3" x14ac:dyDescent="0.4">
      <c r="A1327" s="5">
        <v>4263</v>
      </c>
      <c r="B1327" s="3" t="s">
        <v>4187</v>
      </c>
      <c r="C1327" s="184"/>
    </row>
    <row r="1328" spans="1:3" x14ac:dyDescent="0.4">
      <c r="A1328" s="5">
        <v>4264</v>
      </c>
      <c r="B1328" s="3" t="s">
        <v>4190</v>
      </c>
      <c r="C1328" s="184"/>
    </row>
    <row r="1329" spans="1:3" x14ac:dyDescent="0.4">
      <c r="A1329" s="5">
        <v>4265</v>
      </c>
      <c r="B1329" s="3" t="s">
        <v>4191</v>
      </c>
      <c r="C1329" s="184"/>
    </row>
    <row r="1330" spans="1:3" x14ac:dyDescent="0.4">
      <c r="A1330" s="5">
        <v>4267</v>
      </c>
      <c r="B1330" s="3" t="s">
        <v>4194</v>
      </c>
      <c r="C1330" s="184"/>
    </row>
    <row r="1331" spans="1:3" x14ac:dyDescent="0.4">
      <c r="A1331" s="5">
        <v>4268</v>
      </c>
      <c r="B1331" s="3" t="s">
        <v>4195</v>
      </c>
      <c r="C1331" s="184"/>
    </row>
    <row r="1332" spans="1:3" x14ac:dyDescent="0.4">
      <c r="A1332" s="5">
        <v>4270</v>
      </c>
      <c r="B1332" s="3" t="s">
        <v>4197</v>
      </c>
      <c r="C1332" s="184"/>
    </row>
    <row r="1333" spans="1:3" x14ac:dyDescent="0.4">
      <c r="A1333" s="5">
        <v>4272</v>
      </c>
      <c r="B1333" s="3" t="s">
        <v>1369</v>
      </c>
      <c r="C1333" s="172" t="s">
        <v>42</v>
      </c>
    </row>
    <row r="1334" spans="1:3" x14ac:dyDescent="0.4">
      <c r="A1334" s="5">
        <v>4274</v>
      </c>
      <c r="B1334" s="3" t="s">
        <v>1370</v>
      </c>
      <c r="C1334" s="172" t="s">
        <v>42</v>
      </c>
    </row>
    <row r="1335" spans="1:3" x14ac:dyDescent="0.4">
      <c r="A1335" s="5">
        <v>4275</v>
      </c>
      <c r="B1335" s="3" t="s">
        <v>1371</v>
      </c>
      <c r="C1335" s="172" t="s">
        <v>42</v>
      </c>
    </row>
    <row r="1336" spans="1:3" x14ac:dyDescent="0.4">
      <c r="A1336" s="5">
        <v>4282</v>
      </c>
      <c r="B1336" s="3" t="s">
        <v>1372</v>
      </c>
      <c r="C1336" s="172" t="s">
        <v>48</v>
      </c>
    </row>
    <row r="1337" spans="1:3" x14ac:dyDescent="0.4">
      <c r="A1337" s="5">
        <v>4284</v>
      </c>
      <c r="B1337" s="3" t="s">
        <v>1373</v>
      </c>
      <c r="C1337" s="172" t="s">
        <v>51</v>
      </c>
    </row>
    <row r="1338" spans="1:3" x14ac:dyDescent="0.4">
      <c r="A1338" s="5">
        <v>4286</v>
      </c>
      <c r="B1338" s="3" t="s">
        <v>1374</v>
      </c>
      <c r="C1338" s="172" t="s">
        <v>51</v>
      </c>
    </row>
    <row r="1339" spans="1:3" x14ac:dyDescent="0.4">
      <c r="A1339" s="5">
        <v>4287</v>
      </c>
      <c r="B1339" s="3" t="s">
        <v>1375</v>
      </c>
      <c r="C1339" s="172" t="s">
        <v>3978</v>
      </c>
    </row>
    <row r="1340" spans="1:3" x14ac:dyDescent="0.4">
      <c r="A1340" s="5">
        <v>4288</v>
      </c>
      <c r="B1340" s="3" t="s">
        <v>1376</v>
      </c>
      <c r="C1340" s="172" t="s">
        <v>42</v>
      </c>
    </row>
    <row r="1341" spans="1:3" x14ac:dyDescent="0.4">
      <c r="A1341" s="5">
        <v>4290</v>
      </c>
      <c r="B1341" s="3" t="s">
        <v>1377</v>
      </c>
      <c r="C1341" s="172" t="s">
        <v>42</v>
      </c>
    </row>
    <row r="1342" spans="1:3" x14ac:dyDescent="0.4">
      <c r="A1342" s="5">
        <v>4293</v>
      </c>
      <c r="B1342" s="3" t="s">
        <v>1378</v>
      </c>
      <c r="C1342" s="172" t="s">
        <v>48</v>
      </c>
    </row>
    <row r="1343" spans="1:3" x14ac:dyDescent="0.4">
      <c r="A1343" s="5">
        <v>4295</v>
      </c>
      <c r="B1343" s="3" t="s">
        <v>1379</v>
      </c>
      <c r="C1343" s="172" t="s">
        <v>42</v>
      </c>
    </row>
    <row r="1344" spans="1:3" x14ac:dyDescent="0.4">
      <c r="A1344" s="5">
        <v>4298</v>
      </c>
      <c r="B1344" s="3" t="s">
        <v>1380</v>
      </c>
      <c r="C1344" s="172" t="s">
        <v>42</v>
      </c>
    </row>
    <row r="1345" spans="1:3" x14ac:dyDescent="0.4">
      <c r="A1345" s="5">
        <v>4299</v>
      </c>
      <c r="B1345" s="3" t="s">
        <v>1381</v>
      </c>
      <c r="C1345" s="172" t="s">
        <v>42</v>
      </c>
    </row>
    <row r="1346" spans="1:3" x14ac:dyDescent="0.4">
      <c r="A1346" s="5">
        <v>4301</v>
      </c>
      <c r="B1346" s="3" t="s">
        <v>1382</v>
      </c>
      <c r="C1346" s="172" t="s">
        <v>42</v>
      </c>
    </row>
    <row r="1347" spans="1:3" x14ac:dyDescent="0.4">
      <c r="A1347" s="5">
        <v>4304</v>
      </c>
      <c r="B1347" s="3" t="s">
        <v>1383</v>
      </c>
      <c r="C1347" s="172" t="s">
        <v>42</v>
      </c>
    </row>
    <row r="1348" spans="1:3" x14ac:dyDescent="0.4">
      <c r="A1348" s="5">
        <v>4307</v>
      </c>
      <c r="B1348" s="3" t="s">
        <v>1384</v>
      </c>
      <c r="C1348" s="172" t="s">
        <v>42</v>
      </c>
    </row>
    <row r="1349" spans="1:3" x14ac:dyDescent="0.4">
      <c r="A1349" s="5">
        <v>4308</v>
      </c>
      <c r="B1349" s="3" t="s">
        <v>1385</v>
      </c>
      <c r="C1349" s="172" t="s">
        <v>42</v>
      </c>
    </row>
    <row r="1350" spans="1:3" x14ac:dyDescent="0.4">
      <c r="A1350" s="5">
        <v>4310</v>
      </c>
      <c r="B1350" s="3" t="s">
        <v>1386</v>
      </c>
      <c r="C1350" s="172" t="s">
        <v>42</v>
      </c>
    </row>
    <row r="1351" spans="1:3" x14ac:dyDescent="0.4">
      <c r="A1351" s="5">
        <v>4312</v>
      </c>
      <c r="B1351" s="3" t="s">
        <v>1387</v>
      </c>
      <c r="C1351" s="172" t="s">
        <v>51</v>
      </c>
    </row>
    <row r="1352" spans="1:3" x14ac:dyDescent="0.4">
      <c r="A1352" s="5">
        <v>4316</v>
      </c>
      <c r="B1352" s="3" t="s">
        <v>1388</v>
      </c>
      <c r="C1352" s="172" t="s">
        <v>42</v>
      </c>
    </row>
    <row r="1353" spans="1:3" x14ac:dyDescent="0.4">
      <c r="A1353" s="5">
        <v>4317</v>
      </c>
      <c r="B1353" s="3" t="s">
        <v>1389</v>
      </c>
      <c r="C1353" s="172" t="s">
        <v>3977</v>
      </c>
    </row>
    <row r="1354" spans="1:3" x14ac:dyDescent="0.4">
      <c r="A1354" s="5">
        <v>4318</v>
      </c>
      <c r="B1354" s="3" t="s">
        <v>1390</v>
      </c>
      <c r="C1354" s="172" t="s">
        <v>42</v>
      </c>
    </row>
    <row r="1355" spans="1:3" x14ac:dyDescent="0.4">
      <c r="A1355" s="5">
        <v>4319</v>
      </c>
      <c r="B1355" s="3" t="s">
        <v>1391</v>
      </c>
      <c r="C1355" s="172" t="s">
        <v>42</v>
      </c>
    </row>
    <row r="1356" spans="1:3" x14ac:dyDescent="0.4">
      <c r="A1356" s="5">
        <v>4320</v>
      </c>
      <c r="B1356" s="3" t="s">
        <v>1392</v>
      </c>
      <c r="C1356" s="172" t="s">
        <v>48</v>
      </c>
    </row>
    <row r="1357" spans="1:3" x14ac:dyDescent="0.4">
      <c r="A1357" s="5">
        <v>4321</v>
      </c>
      <c r="B1357" s="3" t="s">
        <v>1393</v>
      </c>
      <c r="C1357" s="172" t="s">
        <v>51</v>
      </c>
    </row>
    <row r="1358" spans="1:3" x14ac:dyDescent="0.4">
      <c r="A1358" s="5">
        <v>4323</v>
      </c>
      <c r="B1358" s="3" t="s">
        <v>1394</v>
      </c>
      <c r="C1358" s="172" t="s">
        <v>42</v>
      </c>
    </row>
    <row r="1359" spans="1:3" x14ac:dyDescent="0.4">
      <c r="A1359" s="5">
        <v>4324</v>
      </c>
      <c r="B1359" s="3" t="s">
        <v>1395</v>
      </c>
      <c r="C1359" s="172" t="s">
        <v>51</v>
      </c>
    </row>
    <row r="1360" spans="1:3" x14ac:dyDescent="0.4">
      <c r="A1360" s="5">
        <v>4326</v>
      </c>
      <c r="B1360" s="3" t="s">
        <v>1396</v>
      </c>
      <c r="C1360" s="172" t="s">
        <v>45</v>
      </c>
    </row>
    <row r="1361" spans="1:3" x14ac:dyDescent="0.4">
      <c r="A1361" s="5">
        <v>4327</v>
      </c>
      <c r="B1361" s="3" t="s">
        <v>1397</v>
      </c>
      <c r="C1361" s="172" t="s">
        <v>48</v>
      </c>
    </row>
    <row r="1362" spans="1:3" x14ac:dyDescent="0.4">
      <c r="A1362" s="5">
        <v>4331</v>
      </c>
      <c r="B1362" s="3" t="s">
        <v>1398</v>
      </c>
      <c r="C1362" s="172" t="s">
        <v>42</v>
      </c>
    </row>
    <row r="1363" spans="1:3" x14ac:dyDescent="0.4">
      <c r="A1363" s="5">
        <v>4333</v>
      </c>
      <c r="B1363" s="3" t="s">
        <v>1399</v>
      </c>
      <c r="C1363" s="172" t="s">
        <v>42</v>
      </c>
    </row>
    <row r="1364" spans="1:3" x14ac:dyDescent="0.4">
      <c r="A1364" s="5">
        <v>4334</v>
      </c>
      <c r="B1364" s="3" t="s">
        <v>1400</v>
      </c>
      <c r="C1364" s="172" t="s">
        <v>3978</v>
      </c>
    </row>
    <row r="1365" spans="1:3" x14ac:dyDescent="0.4">
      <c r="A1365" s="5">
        <v>4335</v>
      </c>
      <c r="B1365" s="3" t="s">
        <v>1401</v>
      </c>
      <c r="C1365" s="172" t="s">
        <v>45</v>
      </c>
    </row>
    <row r="1366" spans="1:3" x14ac:dyDescent="0.4">
      <c r="A1366" s="5">
        <v>4336</v>
      </c>
      <c r="B1366" s="3" t="s">
        <v>1402</v>
      </c>
      <c r="C1366" s="172" t="s">
        <v>42</v>
      </c>
    </row>
    <row r="1367" spans="1:3" x14ac:dyDescent="0.4">
      <c r="A1367" s="5">
        <v>4337</v>
      </c>
      <c r="B1367" s="3" t="s">
        <v>1403</v>
      </c>
      <c r="C1367" s="172" t="s">
        <v>42</v>
      </c>
    </row>
    <row r="1368" spans="1:3" x14ac:dyDescent="0.4">
      <c r="A1368" s="5">
        <v>4341</v>
      </c>
      <c r="B1368" s="3" t="s">
        <v>1404</v>
      </c>
      <c r="C1368" s="172" t="s">
        <v>42</v>
      </c>
    </row>
    <row r="1369" spans="1:3" x14ac:dyDescent="0.4">
      <c r="A1369" s="5">
        <v>4342</v>
      </c>
      <c r="B1369" s="3" t="s">
        <v>1405</v>
      </c>
      <c r="C1369" s="172" t="s">
        <v>42</v>
      </c>
    </row>
    <row r="1370" spans="1:3" x14ac:dyDescent="0.4">
      <c r="A1370" s="5">
        <v>4343</v>
      </c>
      <c r="B1370" s="3" t="s">
        <v>1406</v>
      </c>
      <c r="C1370" s="172" t="s">
        <v>3977</v>
      </c>
    </row>
    <row r="1371" spans="1:3" x14ac:dyDescent="0.4">
      <c r="A1371" s="5">
        <v>4344</v>
      </c>
      <c r="B1371" s="3" t="s">
        <v>1407</v>
      </c>
      <c r="C1371" s="172" t="s">
        <v>42</v>
      </c>
    </row>
    <row r="1372" spans="1:3" x14ac:dyDescent="0.4">
      <c r="A1372" s="5">
        <v>4345</v>
      </c>
      <c r="B1372" s="3" t="s">
        <v>1408</v>
      </c>
      <c r="C1372" s="172" t="s">
        <v>42</v>
      </c>
    </row>
    <row r="1373" spans="1:3" x14ac:dyDescent="0.4">
      <c r="A1373" s="5">
        <v>4346</v>
      </c>
      <c r="B1373" s="3" t="s">
        <v>1409</v>
      </c>
      <c r="C1373" s="172" t="s">
        <v>48</v>
      </c>
    </row>
    <row r="1374" spans="1:3" x14ac:dyDescent="0.4">
      <c r="A1374" s="5">
        <v>4347</v>
      </c>
      <c r="B1374" s="3" t="s">
        <v>1410</v>
      </c>
      <c r="C1374" s="172" t="s">
        <v>42</v>
      </c>
    </row>
    <row r="1375" spans="1:3" x14ac:dyDescent="0.4">
      <c r="A1375" s="5">
        <v>4348</v>
      </c>
      <c r="B1375" s="3" t="s">
        <v>1411</v>
      </c>
      <c r="C1375" s="172" t="s">
        <v>42</v>
      </c>
    </row>
    <row r="1376" spans="1:3" x14ac:dyDescent="0.4">
      <c r="A1376" s="5">
        <v>4349</v>
      </c>
      <c r="B1376" s="3" t="s">
        <v>1412</v>
      </c>
      <c r="C1376" s="172" t="s">
        <v>42</v>
      </c>
    </row>
    <row r="1377" spans="1:3" x14ac:dyDescent="0.4">
      <c r="A1377" s="5">
        <v>4350</v>
      </c>
      <c r="B1377" s="3" t="s">
        <v>1413</v>
      </c>
      <c r="C1377" s="172" t="s">
        <v>42</v>
      </c>
    </row>
    <row r="1378" spans="1:3" x14ac:dyDescent="0.4">
      <c r="A1378" s="5">
        <v>4351</v>
      </c>
      <c r="B1378" s="3" t="s">
        <v>1414</v>
      </c>
      <c r="C1378" s="172" t="s">
        <v>51</v>
      </c>
    </row>
    <row r="1379" spans="1:3" x14ac:dyDescent="0.4">
      <c r="A1379" s="5">
        <v>4355</v>
      </c>
      <c r="B1379" s="3" t="s">
        <v>1415</v>
      </c>
      <c r="C1379" s="172" t="s">
        <v>49</v>
      </c>
    </row>
    <row r="1380" spans="1:3" x14ac:dyDescent="0.4">
      <c r="A1380" s="5">
        <v>4356</v>
      </c>
      <c r="B1380" s="3" t="s">
        <v>1416</v>
      </c>
      <c r="C1380" s="172" t="s">
        <v>51</v>
      </c>
    </row>
    <row r="1381" spans="1:3" x14ac:dyDescent="0.4">
      <c r="A1381" s="5">
        <v>4361</v>
      </c>
      <c r="B1381" s="3" t="s">
        <v>1417</v>
      </c>
      <c r="C1381" s="172" t="s">
        <v>50</v>
      </c>
    </row>
    <row r="1382" spans="1:3" x14ac:dyDescent="0.4">
      <c r="A1382" s="5">
        <v>4362</v>
      </c>
      <c r="B1382" s="3" t="s">
        <v>1418</v>
      </c>
      <c r="C1382" s="172" t="s">
        <v>42</v>
      </c>
    </row>
    <row r="1383" spans="1:3" x14ac:dyDescent="0.4">
      <c r="A1383" s="5">
        <v>4364</v>
      </c>
      <c r="B1383" s="3" t="s">
        <v>1419</v>
      </c>
      <c r="C1383" s="172" t="s">
        <v>42</v>
      </c>
    </row>
    <row r="1384" spans="1:3" x14ac:dyDescent="0.4">
      <c r="A1384" s="5">
        <v>4365</v>
      </c>
      <c r="B1384" s="3" t="s">
        <v>1420</v>
      </c>
      <c r="C1384" s="172" t="s">
        <v>42</v>
      </c>
    </row>
    <row r="1385" spans="1:3" x14ac:dyDescent="0.4">
      <c r="A1385" s="5">
        <v>4366</v>
      </c>
      <c r="B1385" s="3" t="s">
        <v>1421</v>
      </c>
      <c r="C1385" s="172" t="s">
        <v>42</v>
      </c>
    </row>
    <row r="1386" spans="1:3" x14ac:dyDescent="0.4">
      <c r="A1386" s="5">
        <v>4367</v>
      </c>
      <c r="B1386" s="3" t="s">
        <v>1422</v>
      </c>
      <c r="C1386" s="172" t="s">
        <v>42</v>
      </c>
    </row>
    <row r="1387" spans="1:3" x14ac:dyDescent="0.4">
      <c r="A1387" s="5">
        <v>4368</v>
      </c>
      <c r="B1387" s="3" t="s">
        <v>1423</v>
      </c>
      <c r="C1387" s="172" t="s">
        <v>42</v>
      </c>
    </row>
    <row r="1388" spans="1:3" x14ac:dyDescent="0.4">
      <c r="A1388" s="5">
        <v>4369</v>
      </c>
      <c r="B1388" s="3" t="s">
        <v>1424</v>
      </c>
      <c r="C1388" s="172" t="s">
        <v>3978</v>
      </c>
    </row>
    <row r="1389" spans="1:3" x14ac:dyDescent="0.4">
      <c r="A1389" s="5">
        <v>4370</v>
      </c>
      <c r="B1389" s="3" t="s">
        <v>4134</v>
      </c>
      <c r="C1389" s="184"/>
    </row>
    <row r="1390" spans="1:3" x14ac:dyDescent="0.4">
      <c r="A1390" s="5">
        <v>4371</v>
      </c>
      <c r="B1390" s="3" t="s">
        <v>4137</v>
      </c>
      <c r="C1390" s="184"/>
    </row>
    <row r="1391" spans="1:3" x14ac:dyDescent="0.4">
      <c r="A1391" s="5">
        <v>4372</v>
      </c>
      <c r="B1391" s="3" t="s">
        <v>4136</v>
      </c>
      <c r="C1391" s="184"/>
    </row>
    <row r="1392" spans="1:3" x14ac:dyDescent="0.4">
      <c r="A1392" s="5">
        <v>4373</v>
      </c>
      <c r="B1392" s="3" t="s">
        <v>4138</v>
      </c>
      <c r="C1392" s="184"/>
    </row>
    <row r="1393" spans="1:3" x14ac:dyDescent="0.4">
      <c r="A1393" s="5">
        <v>4374</v>
      </c>
      <c r="B1393" s="3" t="s">
        <v>4143</v>
      </c>
      <c r="C1393" s="184"/>
    </row>
    <row r="1394" spans="1:3" x14ac:dyDescent="0.4">
      <c r="A1394" s="5">
        <v>4375</v>
      </c>
      <c r="B1394" s="3" t="s">
        <v>4145</v>
      </c>
      <c r="C1394" s="184"/>
    </row>
    <row r="1395" spans="1:3" x14ac:dyDescent="0.4">
      <c r="A1395" s="5">
        <v>4377</v>
      </c>
      <c r="B1395" s="3" t="s">
        <v>4147</v>
      </c>
      <c r="C1395" s="184"/>
    </row>
    <row r="1396" spans="1:3" x14ac:dyDescent="0.4">
      <c r="A1396" s="5">
        <v>4378</v>
      </c>
      <c r="B1396" s="3" t="s">
        <v>4150</v>
      </c>
      <c r="C1396" s="184"/>
    </row>
    <row r="1397" spans="1:3" x14ac:dyDescent="0.4">
      <c r="A1397" s="5">
        <v>4379</v>
      </c>
      <c r="B1397" s="3" t="s">
        <v>4152</v>
      </c>
      <c r="C1397" s="184"/>
    </row>
    <row r="1398" spans="1:3" x14ac:dyDescent="0.4">
      <c r="A1398" s="5">
        <v>4380</v>
      </c>
      <c r="B1398" s="3" t="s">
        <v>1425</v>
      </c>
      <c r="C1398" s="172" t="s">
        <v>3978</v>
      </c>
    </row>
    <row r="1399" spans="1:3" x14ac:dyDescent="0.4">
      <c r="A1399" s="5">
        <v>4381</v>
      </c>
      <c r="B1399" s="3" t="s">
        <v>1426</v>
      </c>
      <c r="C1399" s="172" t="s">
        <v>42</v>
      </c>
    </row>
    <row r="1400" spans="1:3" x14ac:dyDescent="0.4">
      <c r="A1400" s="5">
        <v>4382</v>
      </c>
      <c r="B1400" s="3" t="s">
        <v>1427</v>
      </c>
      <c r="C1400" s="172" t="s">
        <v>43</v>
      </c>
    </row>
    <row r="1401" spans="1:3" x14ac:dyDescent="0.4">
      <c r="A1401" s="5">
        <v>4384</v>
      </c>
      <c r="B1401" s="3" t="s">
        <v>1428</v>
      </c>
      <c r="C1401" s="172" t="s">
        <v>46</v>
      </c>
    </row>
    <row r="1402" spans="1:3" x14ac:dyDescent="0.4">
      <c r="A1402" s="5">
        <v>4385</v>
      </c>
      <c r="B1402" s="3" t="s">
        <v>1429</v>
      </c>
      <c r="C1402" s="172" t="s">
        <v>45</v>
      </c>
    </row>
    <row r="1403" spans="1:3" x14ac:dyDescent="0.4">
      <c r="A1403" s="5">
        <v>4386</v>
      </c>
      <c r="B1403" s="3" t="s">
        <v>1430</v>
      </c>
      <c r="C1403" s="172" t="s">
        <v>42</v>
      </c>
    </row>
    <row r="1404" spans="1:3" x14ac:dyDescent="0.4">
      <c r="A1404" s="5">
        <v>4387</v>
      </c>
      <c r="B1404" s="3" t="s">
        <v>1431</v>
      </c>
      <c r="C1404" s="172" t="s">
        <v>42</v>
      </c>
    </row>
    <row r="1405" spans="1:3" x14ac:dyDescent="0.4">
      <c r="A1405" s="5">
        <v>4388</v>
      </c>
      <c r="B1405" s="3" t="s">
        <v>1432</v>
      </c>
      <c r="C1405" s="172" t="s">
        <v>42</v>
      </c>
    </row>
    <row r="1406" spans="1:3" x14ac:dyDescent="0.4">
      <c r="A1406" s="5">
        <v>4389</v>
      </c>
      <c r="B1406" s="3" t="s">
        <v>1433</v>
      </c>
      <c r="C1406" s="172" t="s">
        <v>42</v>
      </c>
    </row>
    <row r="1407" spans="1:3" x14ac:dyDescent="0.4">
      <c r="A1407" s="5">
        <v>4390</v>
      </c>
      <c r="B1407" s="3" t="s">
        <v>1401</v>
      </c>
      <c r="C1407" s="172" t="s">
        <v>42</v>
      </c>
    </row>
    <row r="1408" spans="1:3" x14ac:dyDescent="0.4">
      <c r="A1408" s="5">
        <v>4391</v>
      </c>
      <c r="B1408" s="3" t="s">
        <v>1434</v>
      </c>
      <c r="C1408" s="172" t="s">
        <v>45</v>
      </c>
    </row>
    <row r="1409" spans="1:3" x14ac:dyDescent="0.4">
      <c r="A1409" s="5">
        <v>4392</v>
      </c>
      <c r="B1409" s="3" t="s">
        <v>1435</v>
      </c>
      <c r="C1409" s="172" t="s">
        <v>51</v>
      </c>
    </row>
    <row r="1410" spans="1:3" x14ac:dyDescent="0.4">
      <c r="A1410" s="5">
        <v>4393</v>
      </c>
      <c r="B1410" s="3" t="s">
        <v>1436</v>
      </c>
      <c r="C1410" s="172" t="s">
        <v>48</v>
      </c>
    </row>
    <row r="1411" spans="1:3" x14ac:dyDescent="0.4">
      <c r="A1411" s="5">
        <v>4394</v>
      </c>
      <c r="B1411" s="3" t="s">
        <v>1437</v>
      </c>
      <c r="C1411" s="172" t="s">
        <v>50</v>
      </c>
    </row>
    <row r="1412" spans="1:3" x14ac:dyDescent="0.4">
      <c r="A1412" s="5">
        <v>4395</v>
      </c>
      <c r="B1412" s="3" t="s">
        <v>1438</v>
      </c>
      <c r="C1412" s="172" t="s">
        <v>51</v>
      </c>
    </row>
    <row r="1413" spans="1:3" x14ac:dyDescent="0.4">
      <c r="A1413" s="5">
        <v>4396</v>
      </c>
      <c r="B1413" s="3" t="s">
        <v>1439</v>
      </c>
      <c r="C1413" s="172" t="s">
        <v>45</v>
      </c>
    </row>
    <row r="1414" spans="1:3" x14ac:dyDescent="0.4">
      <c r="A1414" s="5">
        <v>4397</v>
      </c>
      <c r="B1414" s="3" t="s">
        <v>1440</v>
      </c>
      <c r="C1414" s="172" t="s">
        <v>47</v>
      </c>
    </row>
    <row r="1415" spans="1:3" x14ac:dyDescent="0.4">
      <c r="A1415" s="5">
        <v>4398</v>
      </c>
      <c r="B1415" s="3" t="s">
        <v>1441</v>
      </c>
      <c r="C1415" s="172" t="s">
        <v>45</v>
      </c>
    </row>
    <row r="1416" spans="1:3" x14ac:dyDescent="0.4">
      <c r="A1416" s="5">
        <v>4399</v>
      </c>
      <c r="B1416" s="3" t="s">
        <v>1442</v>
      </c>
      <c r="C1416" s="172" t="s">
        <v>48</v>
      </c>
    </row>
    <row r="1417" spans="1:3" x14ac:dyDescent="0.4">
      <c r="A1417" s="5">
        <v>4401</v>
      </c>
      <c r="B1417" s="3" t="s">
        <v>1443</v>
      </c>
      <c r="C1417" s="172" t="s">
        <v>42</v>
      </c>
    </row>
    <row r="1418" spans="1:3" x14ac:dyDescent="0.4">
      <c r="A1418" s="5">
        <v>4403</v>
      </c>
      <c r="B1418" s="3" t="s">
        <v>1444</v>
      </c>
      <c r="C1418" s="172" t="s">
        <v>42</v>
      </c>
    </row>
    <row r="1419" spans="1:3" x14ac:dyDescent="0.4">
      <c r="A1419" s="5">
        <v>4404</v>
      </c>
      <c r="B1419" s="3" t="s">
        <v>1445</v>
      </c>
      <c r="C1419" s="172" t="s">
        <v>51</v>
      </c>
    </row>
    <row r="1420" spans="1:3" x14ac:dyDescent="0.4">
      <c r="A1420" s="5">
        <v>4406</v>
      </c>
      <c r="B1420" s="3" t="s">
        <v>1446</v>
      </c>
      <c r="C1420" s="172" t="s">
        <v>42</v>
      </c>
    </row>
    <row r="1421" spans="1:3" x14ac:dyDescent="0.4">
      <c r="A1421" s="5">
        <v>4409</v>
      </c>
      <c r="B1421" s="3" t="s">
        <v>1447</v>
      </c>
      <c r="C1421" s="172" t="s">
        <v>42</v>
      </c>
    </row>
    <row r="1422" spans="1:3" x14ac:dyDescent="0.4">
      <c r="A1422" s="5">
        <v>4410</v>
      </c>
      <c r="B1422" s="3" t="s">
        <v>1448</v>
      </c>
      <c r="C1422" s="172" t="s">
        <v>42</v>
      </c>
    </row>
    <row r="1423" spans="1:3" x14ac:dyDescent="0.4">
      <c r="A1423" s="5">
        <v>4412</v>
      </c>
      <c r="B1423" s="3" t="s">
        <v>4156</v>
      </c>
      <c r="C1423" s="184"/>
    </row>
    <row r="1424" spans="1:3" x14ac:dyDescent="0.4">
      <c r="A1424" s="5">
        <v>4413</v>
      </c>
      <c r="B1424" s="3" t="s">
        <v>4159</v>
      </c>
      <c r="C1424" s="184"/>
    </row>
    <row r="1425" spans="1:3" x14ac:dyDescent="0.4">
      <c r="A1425" s="5">
        <v>4414</v>
      </c>
      <c r="B1425" s="3" t="s">
        <v>4161</v>
      </c>
      <c r="C1425" s="184"/>
    </row>
    <row r="1426" spans="1:3" x14ac:dyDescent="0.4">
      <c r="A1426" s="5">
        <v>4415</v>
      </c>
      <c r="B1426" s="3" t="s">
        <v>4163</v>
      </c>
      <c r="C1426" s="184"/>
    </row>
    <row r="1427" spans="1:3" x14ac:dyDescent="0.4">
      <c r="A1427" s="5">
        <v>4416</v>
      </c>
      <c r="B1427" s="3" t="s">
        <v>4164</v>
      </c>
      <c r="C1427" s="184"/>
    </row>
    <row r="1428" spans="1:3" x14ac:dyDescent="0.4">
      <c r="A1428" s="5">
        <v>4417</v>
      </c>
      <c r="B1428" s="3" t="s">
        <v>4167</v>
      </c>
      <c r="C1428" s="184"/>
    </row>
    <row r="1429" spans="1:3" x14ac:dyDescent="0.4">
      <c r="A1429" s="5">
        <v>4418</v>
      </c>
      <c r="B1429" s="3" t="s">
        <v>4166</v>
      </c>
      <c r="C1429" s="184"/>
    </row>
    <row r="1430" spans="1:3" x14ac:dyDescent="0.4">
      <c r="A1430" s="5">
        <v>4419</v>
      </c>
      <c r="B1430" s="3" t="s">
        <v>4172</v>
      </c>
      <c r="C1430" s="184"/>
    </row>
    <row r="1431" spans="1:3" x14ac:dyDescent="0.4">
      <c r="A1431" s="5">
        <v>4420</v>
      </c>
      <c r="B1431" s="3" t="s">
        <v>1449</v>
      </c>
      <c r="C1431" s="172" t="s">
        <v>51</v>
      </c>
    </row>
    <row r="1432" spans="1:3" x14ac:dyDescent="0.4">
      <c r="A1432" s="5">
        <v>4421</v>
      </c>
      <c r="B1432" s="3" t="s">
        <v>1450</v>
      </c>
      <c r="C1432" s="172" t="s">
        <v>48</v>
      </c>
    </row>
    <row r="1433" spans="1:3" x14ac:dyDescent="0.4">
      <c r="A1433" s="5">
        <v>4422</v>
      </c>
      <c r="B1433" s="3" t="s">
        <v>1451</v>
      </c>
      <c r="C1433" s="172" t="s">
        <v>46</v>
      </c>
    </row>
    <row r="1434" spans="1:3" x14ac:dyDescent="0.4">
      <c r="A1434" s="5">
        <v>4423</v>
      </c>
      <c r="B1434" s="3" t="s">
        <v>1452</v>
      </c>
      <c r="C1434" s="172" t="s">
        <v>42</v>
      </c>
    </row>
    <row r="1435" spans="1:3" x14ac:dyDescent="0.4">
      <c r="A1435" s="5">
        <v>4424</v>
      </c>
      <c r="B1435" s="3" t="s">
        <v>1453</v>
      </c>
      <c r="C1435" s="172" t="s">
        <v>48</v>
      </c>
    </row>
    <row r="1436" spans="1:3" x14ac:dyDescent="0.4">
      <c r="A1436" s="5">
        <v>4425</v>
      </c>
      <c r="B1436" s="3" t="s">
        <v>1454</v>
      </c>
      <c r="C1436" s="172" t="s">
        <v>42</v>
      </c>
    </row>
    <row r="1437" spans="1:3" x14ac:dyDescent="0.4">
      <c r="A1437" s="5">
        <v>4427</v>
      </c>
      <c r="B1437" s="3" t="s">
        <v>1455</v>
      </c>
      <c r="C1437" s="172" t="s">
        <v>48</v>
      </c>
    </row>
    <row r="1438" spans="1:3" x14ac:dyDescent="0.4">
      <c r="A1438" s="5">
        <v>4428</v>
      </c>
      <c r="B1438" s="3" t="s">
        <v>1456</v>
      </c>
      <c r="C1438" s="172" t="s">
        <v>51</v>
      </c>
    </row>
    <row r="1439" spans="1:3" x14ac:dyDescent="0.4">
      <c r="A1439" s="5">
        <v>4429</v>
      </c>
      <c r="B1439" s="3" t="s">
        <v>1457</v>
      </c>
      <c r="C1439" s="172" t="s">
        <v>3977</v>
      </c>
    </row>
    <row r="1440" spans="1:3" x14ac:dyDescent="0.4">
      <c r="A1440" s="5">
        <v>4430</v>
      </c>
      <c r="B1440" s="3" t="s">
        <v>1458</v>
      </c>
      <c r="C1440" s="172" t="s">
        <v>44</v>
      </c>
    </row>
    <row r="1441" spans="1:4" x14ac:dyDescent="0.4">
      <c r="A1441" s="5">
        <v>4431</v>
      </c>
      <c r="B1441" s="3" t="s">
        <v>1459</v>
      </c>
      <c r="C1441" s="172" t="s">
        <v>43</v>
      </c>
    </row>
    <row r="1442" spans="1:4" x14ac:dyDescent="0.4">
      <c r="A1442" s="5">
        <v>4432</v>
      </c>
      <c r="B1442" s="3" t="s">
        <v>4108</v>
      </c>
      <c r="C1442" s="173"/>
    </row>
    <row r="1443" spans="1:4" x14ac:dyDescent="0.4">
      <c r="A1443" s="5">
        <v>4433</v>
      </c>
      <c r="B1443" s="3" t="s">
        <v>1460</v>
      </c>
      <c r="C1443" s="172" t="s">
        <v>47</v>
      </c>
    </row>
    <row r="1444" spans="1:4" x14ac:dyDescent="0.4">
      <c r="A1444" s="5">
        <v>4434</v>
      </c>
      <c r="B1444" s="3" t="s">
        <v>1461</v>
      </c>
      <c r="C1444" s="172" t="s">
        <v>3977</v>
      </c>
    </row>
    <row r="1445" spans="1:4" x14ac:dyDescent="0.4">
      <c r="A1445" s="5">
        <v>4435</v>
      </c>
      <c r="B1445" s="3" t="s">
        <v>1462</v>
      </c>
      <c r="C1445" s="172" t="s">
        <v>42</v>
      </c>
    </row>
    <row r="1446" spans="1:4" x14ac:dyDescent="0.4">
      <c r="A1446" s="5">
        <v>4436</v>
      </c>
      <c r="B1446" s="3" t="s">
        <v>1463</v>
      </c>
      <c r="C1446" s="172" t="s">
        <v>42</v>
      </c>
    </row>
    <row r="1447" spans="1:4" x14ac:dyDescent="0.4">
      <c r="A1447" s="5">
        <v>4437</v>
      </c>
      <c r="B1447" s="3" t="s">
        <v>1464</v>
      </c>
      <c r="C1447" s="172" t="s">
        <v>42</v>
      </c>
    </row>
    <row r="1448" spans="1:4" x14ac:dyDescent="0.4">
      <c r="A1448" s="5">
        <v>4438</v>
      </c>
      <c r="B1448" s="3" t="s">
        <v>1465</v>
      </c>
      <c r="C1448" s="172" t="s">
        <v>51</v>
      </c>
    </row>
    <row r="1449" spans="1:4" x14ac:dyDescent="0.4">
      <c r="A1449" s="5">
        <v>4439</v>
      </c>
      <c r="B1449" s="3" t="s">
        <v>1466</v>
      </c>
      <c r="C1449" s="172" t="s">
        <v>47</v>
      </c>
    </row>
    <row r="1450" spans="1:4" x14ac:dyDescent="0.4">
      <c r="A1450" s="5">
        <v>4440</v>
      </c>
      <c r="B1450" s="3" t="s">
        <v>1467</v>
      </c>
      <c r="C1450" s="172" t="s">
        <v>47</v>
      </c>
      <c r="D1450" s="180"/>
    </row>
    <row r="1451" spans="1:4" x14ac:dyDescent="0.4">
      <c r="A1451" s="5">
        <v>4441</v>
      </c>
      <c r="B1451" s="3" t="s">
        <v>1468</v>
      </c>
      <c r="C1451" s="172" t="s">
        <v>49</v>
      </c>
    </row>
    <row r="1452" spans="1:4" x14ac:dyDescent="0.4">
      <c r="A1452" s="5">
        <v>4442</v>
      </c>
      <c r="B1452" s="3" t="s">
        <v>1469</v>
      </c>
      <c r="C1452" s="172" t="s">
        <v>42</v>
      </c>
    </row>
    <row r="1453" spans="1:4" x14ac:dyDescent="0.4">
      <c r="A1453" s="5">
        <v>4443</v>
      </c>
      <c r="B1453" s="3" t="s">
        <v>1470</v>
      </c>
      <c r="C1453" s="172" t="s">
        <v>44</v>
      </c>
    </row>
    <row r="1454" spans="1:4" x14ac:dyDescent="0.4">
      <c r="A1454" s="5">
        <v>4444</v>
      </c>
      <c r="B1454" s="3" t="s">
        <v>1471</v>
      </c>
      <c r="C1454" s="172" t="s">
        <v>42</v>
      </c>
    </row>
    <row r="1455" spans="1:4" x14ac:dyDescent="0.4">
      <c r="A1455" s="5">
        <v>4445</v>
      </c>
      <c r="B1455" s="3" t="s">
        <v>1472</v>
      </c>
      <c r="C1455" s="172" t="s">
        <v>48</v>
      </c>
    </row>
    <row r="1456" spans="1:4" x14ac:dyDescent="0.4">
      <c r="A1456" s="5">
        <v>4446</v>
      </c>
      <c r="B1456" s="3" t="s">
        <v>1473</v>
      </c>
      <c r="C1456" s="172" t="s">
        <v>46</v>
      </c>
    </row>
    <row r="1457" spans="1:3" x14ac:dyDescent="0.4">
      <c r="A1457" s="5">
        <v>4447</v>
      </c>
      <c r="B1457" s="3" t="s">
        <v>1474</v>
      </c>
      <c r="C1457" s="172" t="s">
        <v>48</v>
      </c>
    </row>
    <row r="1458" spans="1:3" x14ac:dyDescent="0.4">
      <c r="A1458" s="5">
        <v>4448</v>
      </c>
      <c r="B1458" s="3" t="s">
        <v>1475</v>
      </c>
      <c r="C1458" s="172" t="s">
        <v>51</v>
      </c>
    </row>
    <row r="1459" spans="1:3" x14ac:dyDescent="0.4">
      <c r="A1459" s="5">
        <v>4449</v>
      </c>
      <c r="B1459" s="3" t="s">
        <v>1476</v>
      </c>
      <c r="C1459" s="172" t="s">
        <v>51</v>
      </c>
    </row>
    <row r="1460" spans="1:3" x14ac:dyDescent="0.4">
      <c r="A1460" s="5">
        <v>4450</v>
      </c>
      <c r="B1460" s="3" t="s">
        <v>1477</v>
      </c>
      <c r="C1460" s="172" t="s">
        <v>51</v>
      </c>
    </row>
    <row r="1461" spans="1:3" x14ac:dyDescent="0.4">
      <c r="A1461" s="5">
        <v>4452</v>
      </c>
      <c r="B1461" s="3" t="s">
        <v>1478</v>
      </c>
      <c r="C1461" s="172" t="s">
        <v>51</v>
      </c>
    </row>
    <row r="1462" spans="1:3" x14ac:dyDescent="0.4">
      <c r="A1462" s="5">
        <v>4461</v>
      </c>
      <c r="B1462" s="3" t="s">
        <v>1479</v>
      </c>
      <c r="C1462" s="172" t="s">
        <v>42</v>
      </c>
    </row>
    <row r="1463" spans="1:3" x14ac:dyDescent="0.4">
      <c r="A1463" s="5">
        <v>4462</v>
      </c>
      <c r="B1463" s="3" t="s">
        <v>1480</v>
      </c>
      <c r="C1463" s="172" t="s">
        <v>42</v>
      </c>
    </row>
    <row r="1464" spans="1:3" x14ac:dyDescent="0.4">
      <c r="A1464" s="5">
        <v>4463</v>
      </c>
      <c r="B1464" s="3" t="s">
        <v>1481</v>
      </c>
      <c r="C1464" s="172" t="s">
        <v>51</v>
      </c>
    </row>
    <row r="1465" spans="1:3" x14ac:dyDescent="0.4">
      <c r="A1465" s="5">
        <v>4464</v>
      </c>
      <c r="B1465" s="3" t="s">
        <v>1482</v>
      </c>
      <c r="C1465" s="172" t="s">
        <v>42</v>
      </c>
    </row>
    <row r="1466" spans="1:3" x14ac:dyDescent="0.4">
      <c r="A1466" s="5">
        <v>4465</v>
      </c>
      <c r="B1466" s="3" t="s">
        <v>1483</v>
      </c>
      <c r="C1466" s="172" t="s">
        <v>44</v>
      </c>
    </row>
    <row r="1467" spans="1:3" x14ac:dyDescent="0.4">
      <c r="A1467" s="5">
        <v>4471</v>
      </c>
      <c r="B1467" s="3" t="s">
        <v>1484</v>
      </c>
      <c r="C1467" s="172" t="s">
        <v>42</v>
      </c>
    </row>
    <row r="1468" spans="1:3" x14ac:dyDescent="0.4">
      <c r="A1468" s="5">
        <v>4475</v>
      </c>
      <c r="B1468" s="3" t="s">
        <v>1485</v>
      </c>
      <c r="C1468" s="172" t="s">
        <v>48</v>
      </c>
    </row>
    <row r="1469" spans="1:3" x14ac:dyDescent="0.4">
      <c r="A1469" s="5">
        <v>4476</v>
      </c>
      <c r="B1469" s="3" t="s">
        <v>1486</v>
      </c>
      <c r="C1469" s="172" t="s">
        <v>51</v>
      </c>
    </row>
    <row r="1470" spans="1:3" x14ac:dyDescent="0.4">
      <c r="A1470" s="5">
        <v>4477</v>
      </c>
      <c r="B1470" s="3" t="s">
        <v>1487</v>
      </c>
      <c r="C1470" s="172" t="s">
        <v>51</v>
      </c>
    </row>
    <row r="1471" spans="1:3" x14ac:dyDescent="0.4">
      <c r="A1471" s="5">
        <v>4478</v>
      </c>
      <c r="B1471" s="3" t="s">
        <v>1488</v>
      </c>
      <c r="C1471" s="172" t="s">
        <v>45</v>
      </c>
    </row>
    <row r="1472" spans="1:3" x14ac:dyDescent="0.4">
      <c r="A1472" s="5">
        <v>4479</v>
      </c>
      <c r="B1472" s="3" t="s">
        <v>1489</v>
      </c>
      <c r="C1472" s="172" t="s">
        <v>48</v>
      </c>
    </row>
    <row r="1473" spans="1:3" x14ac:dyDescent="0.4">
      <c r="A1473" s="5">
        <v>4480</v>
      </c>
      <c r="B1473" s="3" t="s">
        <v>1490</v>
      </c>
      <c r="C1473" s="172" t="s">
        <v>51</v>
      </c>
    </row>
    <row r="1474" spans="1:3" x14ac:dyDescent="0.4">
      <c r="A1474" s="5">
        <v>4481</v>
      </c>
      <c r="B1474" s="3" t="s">
        <v>1491</v>
      </c>
      <c r="C1474" s="172" t="s">
        <v>51</v>
      </c>
    </row>
    <row r="1475" spans="1:3" x14ac:dyDescent="0.4">
      <c r="A1475" s="5">
        <v>4482</v>
      </c>
      <c r="B1475" s="3" t="s">
        <v>1492</v>
      </c>
      <c r="C1475" s="172" t="s">
        <v>51</v>
      </c>
    </row>
    <row r="1476" spans="1:3" x14ac:dyDescent="0.4">
      <c r="A1476" s="5">
        <v>4483</v>
      </c>
      <c r="B1476" s="3" t="s">
        <v>1493</v>
      </c>
      <c r="C1476" s="172" t="s">
        <v>42</v>
      </c>
    </row>
    <row r="1477" spans="1:3" x14ac:dyDescent="0.4">
      <c r="A1477" s="5">
        <v>4484</v>
      </c>
      <c r="B1477" s="3" t="s">
        <v>1494</v>
      </c>
      <c r="C1477" s="172" t="s">
        <v>42</v>
      </c>
    </row>
    <row r="1478" spans="1:3" x14ac:dyDescent="0.4">
      <c r="A1478" s="5">
        <v>4485</v>
      </c>
      <c r="B1478" s="3" t="s">
        <v>1495</v>
      </c>
      <c r="C1478" s="172" t="s">
        <v>42</v>
      </c>
    </row>
    <row r="1479" spans="1:3" x14ac:dyDescent="0.4">
      <c r="A1479" s="5">
        <v>4486</v>
      </c>
      <c r="B1479" s="3" t="s">
        <v>1496</v>
      </c>
      <c r="C1479" s="172" t="s">
        <v>51</v>
      </c>
    </row>
    <row r="1480" spans="1:3" x14ac:dyDescent="0.4">
      <c r="A1480" s="5">
        <v>4487</v>
      </c>
      <c r="B1480" s="3" t="s">
        <v>1497</v>
      </c>
      <c r="C1480" s="172" t="s">
        <v>51</v>
      </c>
    </row>
    <row r="1481" spans="1:3" x14ac:dyDescent="0.4">
      <c r="A1481" s="5">
        <v>4488</v>
      </c>
      <c r="B1481" s="3" t="s">
        <v>1498</v>
      </c>
      <c r="C1481" s="172" t="s">
        <v>42</v>
      </c>
    </row>
    <row r="1482" spans="1:3" x14ac:dyDescent="0.4">
      <c r="A1482" s="5">
        <v>4489</v>
      </c>
      <c r="B1482" s="3" t="s">
        <v>4079</v>
      </c>
      <c r="C1482" s="173"/>
    </row>
    <row r="1483" spans="1:3" x14ac:dyDescent="0.4">
      <c r="A1483" s="5">
        <v>4490</v>
      </c>
      <c r="B1483" s="3" t="s">
        <v>1499</v>
      </c>
      <c r="C1483" s="172" t="s">
        <v>3977</v>
      </c>
    </row>
    <row r="1484" spans="1:3" x14ac:dyDescent="0.4">
      <c r="A1484" s="5">
        <v>4491</v>
      </c>
      <c r="B1484" s="3" t="s">
        <v>1500</v>
      </c>
      <c r="C1484" s="172" t="s">
        <v>42</v>
      </c>
    </row>
    <row r="1485" spans="1:3" x14ac:dyDescent="0.4">
      <c r="A1485" s="5">
        <v>4492</v>
      </c>
      <c r="B1485" s="3" t="s">
        <v>1501</v>
      </c>
      <c r="C1485" s="172" t="s">
        <v>42</v>
      </c>
    </row>
    <row r="1486" spans="1:3" x14ac:dyDescent="0.4">
      <c r="A1486" s="5">
        <v>4493</v>
      </c>
      <c r="B1486" s="3" t="s">
        <v>1502</v>
      </c>
      <c r="C1486" s="172" t="s">
        <v>51</v>
      </c>
    </row>
    <row r="1487" spans="1:3" x14ac:dyDescent="0.4">
      <c r="A1487" s="5">
        <v>4494</v>
      </c>
      <c r="B1487" s="3" t="s">
        <v>4020</v>
      </c>
      <c r="C1487" s="173" t="s">
        <v>41</v>
      </c>
    </row>
    <row r="1488" spans="1:3" x14ac:dyDescent="0.4">
      <c r="A1488" s="5">
        <v>4495</v>
      </c>
      <c r="B1488" s="3" t="s">
        <v>3992</v>
      </c>
      <c r="C1488" s="173" t="s">
        <v>4025</v>
      </c>
    </row>
    <row r="1489" spans="1:3" x14ac:dyDescent="0.4">
      <c r="A1489" s="5">
        <v>4496</v>
      </c>
      <c r="B1489" s="3" t="s">
        <v>1503</v>
      </c>
      <c r="C1489" s="172" t="s">
        <v>42</v>
      </c>
    </row>
    <row r="1490" spans="1:3" x14ac:dyDescent="0.4">
      <c r="A1490" s="5">
        <v>4498</v>
      </c>
      <c r="B1490" s="3" t="s">
        <v>1504</v>
      </c>
      <c r="C1490" s="172" t="s">
        <v>42</v>
      </c>
    </row>
    <row r="1491" spans="1:3" x14ac:dyDescent="0.4">
      <c r="A1491" s="5">
        <v>4498</v>
      </c>
      <c r="B1491" s="3" t="s">
        <v>4089</v>
      </c>
      <c r="C1491" s="173"/>
    </row>
    <row r="1492" spans="1:3" x14ac:dyDescent="0.4">
      <c r="A1492" s="5">
        <v>4499</v>
      </c>
      <c r="B1492" s="3" t="s">
        <v>1505</v>
      </c>
      <c r="C1492" s="172" t="s">
        <v>48</v>
      </c>
    </row>
    <row r="1493" spans="1:3" x14ac:dyDescent="0.4">
      <c r="A1493" s="5">
        <v>4502</v>
      </c>
      <c r="B1493" s="3" t="s">
        <v>1506</v>
      </c>
      <c r="C1493" s="172" t="s">
        <v>42</v>
      </c>
    </row>
    <row r="1494" spans="1:3" x14ac:dyDescent="0.4">
      <c r="A1494" s="5">
        <v>4503</v>
      </c>
      <c r="B1494" s="3" t="s">
        <v>1507</v>
      </c>
      <c r="C1494" s="172" t="s">
        <v>42</v>
      </c>
    </row>
    <row r="1495" spans="1:3" x14ac:dyDescent="0.4">
      <c r="A1495" s="5">
        <v>4506</v>
      </c>
      <c r="B1495" s="3" t="s">
        <v>1508</v>
      </c>
      <c r="C1495" s="172" t="s">
        <v>42</v>
      </c>
    </row>
    <row r="1496" spans="1:3" x14ac:dyDescent="0.4">
      <c r="A1496" s="5">
        <v>4507</v>
      </c>
      <c r="B1496" s="3" t="s">
        <v>1509</v>
      </c>
      <c r="C1496" s="172" t="s">
        <v>42</v>
      </c>
    </row>
    <row r="1497" spans="1:3" x14ac:dyDescent="0.4">
      <c r="A1497" s="5">
        <v>4512</v>
      </c>
      <c r="B1497" s="3" t="s">
        <v>1510</v>
      </c>
      <c r="C1497" s="172" t="s">
        <v>42</v>
      </c>
    </row>
    <row r="1498" spans="1:3" x14ac:dyDescent="0.4">
      <c r="A1498" s="5">
        <v>4514</v>
      </c>
      <c r="B1498" s="3" t="s">
        <v>1511</v>
      </c>
      <c r="C1498" s="172" t="s">
        <v>42</v>
      </c>
    </row>
    <row r="1499" spans="1:3" x14ac:dyDescent="0.4">
      <c r="A1499" s="5">
        <v>4516</v>
      </c>
      <c r="B1499" s="3" t="s">
        <v>1512</v>
      </c>
      <c r="C1499" s="172" t="s">
        <v>42</v>
      </c>
    </row>
    <row r="1500" spans="1:3" x14ac:dyDescent="0.4">
      <c r="A1500" s="5">
        <v>4517</v>
      </c>
      <c r="B1500" s="3" t="s">
        <v>1513</v>
      </c>
      <c r="C1500" s="172" t="s">
        <v>42</v>
      </c>
    </row>
    <row r="1501" spans="1:3" x14ac:dyDescent="0.4">
      <c r="A1501" s="5">
        <v>4519</v>
      </c>
      <c r="B1501" s="3" t="s">
        <v>1514</v>
      </c>
      <c r="C1501" s="172" t="s">
        <v>51</v>
      </c>
    </row>
    <row r="1502" spans="1:3" x14ac:dyDescent="0.4">
      <c r="A1502" s="5">
        <v>4521</v>
      </c>
      <c r="B1502" s="3" t="s">
        <v>1515</v>
      </c>
      <c r="C1502" s="172" t="s">
        <v>42</v>
      </c>
    </row>
    <row r="1503" spans="1:3" x14ac:dyDescent="0.4">
      <c r="A1503" s="5">
        <v>4523</v>
      </c>
      <c r="B1503" s="3" t="s">
        <v>1516</v>
      </c>
      <c r="C1503" s="172" t="s">
        <v>42</v>
      </c>
    </row>
    <row r="1504" spans="1:3" x14ac:dyDescent="0.4">
      <c r="A1504" s="5">
        <v>4524</v>
      </c>
      <c r="B1504" s="3" t="s">
        <v>1517</v>
      </c>
      <c r="C1504" s="172" t="s">
        <v>42</v>
      </c>
    </row>
    <row r="1505" spans="1:3" x14ac:dyDescent="0.4">
      <c r="A1505" s="5">
        <v>4526</v>
      </c>
      <c r="B1505" s="3" t="s">
        <v>1518</v>
      </c>
      <c r="C1505" s="172" t="s">
        <v>42</v>
      </c>
    </row>
    <row r="1506" spans="1:3" x14ac:dyDescent="0.4">
      <c r="A1506" s="5">
        <v>4527</v>
      </c>
      <c r="B1506" s="3" t="s">
        <v>1519</v>
      </c>
      <c r="C1506" s="172" t="s">
        <v>42</v>
      </c>
    </row>
    <row r="1507" spans="1:3" x14ac:dyDescent="0.4">
      <c r="A1507" s="5">
        <v>4528</v>
      </c>
      <c r="B1507" s="3" t="s">
        <v>1520</v>
      </c>
      <c r="C1507" s="172" t="s">
        <v>42</v>
      </c>
    </row>
    <row r="1508" spans="1:3" x14ac:dyDescent="0.4">
      <c r="A1508" s="5">
        <v>4530</v>
      </c>
      <c r="B1508" s="3" t="s">
        <v>1521</v>
      </c>
      <c r="C1508" s="172" t="s">
        <v>3977</v>
      </c>
    </row>
    <row r="1509" spans="1:3" x14ac:dyDescent="0.4">
      <c r="A1509" s="5">
        <v>4531</v>
      </c>
      <c r="B1509" s="3" t="s">
        <v>1522</v>
      </c>
      <c r="C1509" s="172" t="s">
        <v>42</v>
      </c>
    </row>
    <row r="1510" spans="1:3" x14ac:dyDescent="0.4">
      <c r="A1510" s="5">
        <v>4534</v>
      </c>
      <c r="B1510" s="3" t="s">
        <v>1523</v>
      </c>
      <c r="C1510" s="172" t="s">
        <v>42</v>
      </c>
    </row>
    <row r="1511" spans="1:3" x14ac:dyDescent="0.4">
      <c r="A1511" s="5">
        <v>4536</v>
      </c>
      <c r="B1511" s="3" t="s">
        <v>1524</v>
      </c>
      <c r="C1511" s="172" t="s">
        <v>42</v>
      </c>
    </row>
    <row r="1512" spans="1:3" x14ac:dyDescent="0.4">
      <c r="A1512" s="5">
        <v>4538</v>
      </c>
      <c r="B1512" s="3" t="s">
        <v>1525</v>
      </c>
      <c r="C1512" s="172" t="s">
        <v>42</v>
      </c>
    </row>
    <row r="1513" spans="1:3" x14ac:dyDescent="0.4">
      <c r="A1513" s="5">
        <v>4539</v>
      </c>
      <c r="B1513" s="3" t="s">
        <v>1526</v>
      </c>
      <c r="C1513" s="172" t="s">
        <v>42</v>
      </c>
    </row>
    <row r="1514" spans="1:3" x14ac:dyDescent="0.4">
      <c r="A1514" s="5">
        <v>4540</v>
      </c>
      <c r="B1514" s="3" t="s">
        <v>1527</v>
      </c>
      <c r="C1514" s="172" t="s">
        <v>42</v>
      </c>
    </row>
    <row r="1515" spans="1:3" x14ac:dyDescent="0.4">
      <c r="A1515" s="5">
        <v>4541</v>
      </c>
      <c r="B1515" s="3" t="s">
        <v>1528</v>
      </c>
      <c r="C1515" s="172" t="s">
        <v>42</v>
      </c>
    </row>
    <row r="1516" spans="1:3" x14ac:dyDescent="0.4">
      <c r="A1516" s="5">
        <v>4543</v>
      </c>
      <c r="B1516" s="3" t="s">
        <v>1529</v>
      </c>
      <c r="C1516" s="172" t="s">
        <v>42</v>
      </c>
    </row>
    <row r="1517" spans="1:3" x14ac:dyDescent="0.4">
      <c r="A1517" s="5">
        <v>4544</v>
      </c>
      <c r="B1517" s="3" t="s">
        <v>1530</v>
      </c>
      <c r="C1517" s="172" t="s">
        <v>42</v>
      </c>
    </row>
    <row r="1518" spans="1:3" x14ac:dyDescent="0.4">
      <c r="A1518" s="5">
        <v>4547</v>
      </c>
      <c r="B1518" s="3" t="s">
        <v>1531</v>
      </c>
      <c r="C1518" s="172" t="s">
        <v>42</v>
      </c>
    </row>
    <row r="1519" spans="1:3" x14ac:dyDescent="0.4">
      <c r="A1519" s="5">
        <v>4548</v>
      </c>
      <c r="B1519" s="3" t="s">
        <v>1532</v>
      </c>
      <c r="C1519" s="172" t="s">
        <v>42</v>
      </c>
    </row>
    <row r="1520" spans="1:3" x14ac:dyDescent="0.4">
      <c r="A1520" s="5">
        <v>4549</v>
      </c>
      <c r="B1520" s="3" t="s">
        <v>1533</v>
      </c>
      <c r="C1520" s="172" t="s">
        <v>42</v>
      </c>
    </row>
    <row r="1521" spans="1:3" x14ac:dyDescent="0.4">
      <c r="A1521" s="5">
        <v>4550</v>
      </c>
      <c r="B1521" s="3" t="s">
        <v>1534</v>
      </c>
      <c r="C1521" s="172" t="s">
        <v>42</v>
      </c>
    </row>
    <row r="1522" spans="1:3" x14ac:dyDescent="0.4">
      <c r="A1522" s="5">
        <v>4551</v>
      </c>
      <c r="B1522" s="3" t="s">
        <v>1535</v>
      </c>
      <c r="C1522" s="172" t="s">
        <v>51</v>
      </c>
    </row>
    <row r="1523" spans="1:3" x14ac:dyDescent="0.4">
      <c r="A1523" s="5">
        <v>4552</v>
      </c>
      <c r="B1523" s="3" t="s">
        <v>1536</v>
      </c>
      <c r="C1523" s="172" t="s">
        <v>42</v>
      </c>
    </row>
    <row r="1524" spans="1:3" x14ac:dyDescent="0.4">
      <c r="A1524" s="5">
        <v>4553</v>
      </c>
      <c r="B1524" s="3" t="s">
        <v>1537</v>
      </c>
      <c r="C1524" s="172" t="s">
        <v>42</v>
      </c>
    </row>
    <row r="1525" spans="1:3" x14ac:dyDescent="0.4">
      <c r="A1525" s="5">
        <v>4554</v>
      </c>
      <c r="B1525" s="3" t="s">
        <v>1538</v>
      </c>
      <c r="C1525" s="172" t="s">
        <v>48</v>
      </c>
    </row>
    <row r="1526" spans="1:3" x14ac:dyDescent="0.4">
      <c r="A1526" s="5">
        <v>4555</v>
      </c>
      <c r="B1526" s="3" t="s">
        <v>1539</v>
      </c>
      <c r="C1526" s="172" t="s">
        <v>42</v>
      </c>
    </row>
    <row r="1527" spans="1:3" x14ac:dyDescent="0.4">
      <c r="A1527" s="5">
        <v>4556</v>
      </c>
      <c r="B1527" s="3" t="s">
        <v>1540</v>
      </c>
      <c r="C1527" s="172" t="s">
        <v>42</v>
      </c>
    </row>
    <row r="1528" spans="1:3" x14ac:dyDescent="0.4">
      <c r="A1528" s="5">
        <v>4557</v>
      </c>
      <c r="B1528" s="3" t="s">
        <v>1541</v>
      </c>
      <c r="C1528" s="172" t="s">
        <v>42</v>
      </c>
    </row>
    <row r="1529" spans="1:3" x14ac:dyDescent="0.4">
      <c r="A1529" s="5">
        <v>4558</v>
      </c>
      <c r="B1529" s="3" t="s">
        <v>1542</v>
      </c>
      <c r="C1529" s="172" t="s">
        <v>42</v>
      </c>
    </row>
    <row r="1530" spans="1:3" x14ac:dyDescent="0.4">
      <c r="A1530" s="5">
        <v>4559</v>
      </c>
      <c r="B1530" s="3" t="s">
        <v>1543</v>
      </c>
      <c r="C1530" s="172" t="s">
        <v>42</v>
      </c>
    </row>
    <row r="1531" spans="1:3" x14ac:dyDescent="0.4">
      <c r="A1531" s="5">
        <v>4563</v>
      </c>
      <c r="B1531" s="3" t="s">
        <v>1544</v>
      </c>
      <c r="C1531" s="172" t="s">
        <v>51</v>
      </c>
    </row>
    <row r="1532" spans="1:3" x14ac:dyDescent="0.4">
      <c r="A1532" s="5">
        <v>4564</v>
      </c>
      <c r="B1532" s="3" t="s">
        <v>1545</v>
      </c>
      <c r="C1532" s="172" t="s">
        <v>42</v>
      </c>
    </row>
    <row r="1533" spans="1:3" x14ac:dyDescent="0.4">
      <c r="A1533" s="5">
        <v>4565</v>
      </c>
      <c r="B1533" s="3" t="s">
        <v>1546</v>
      </c>
      <c r="C1533" s="172" t="s">
        <v>51</v>
      </c>
    </row>
    <row r="1534" spans="1:3" x14ac:dyDescent="0.4">
      <c r="A1534" s="5">
        <v>4568</v>
      </c>
      <c r="B1534" s="3" t="s">
        <v>1547</v>
      </c>
      <c r="C1534" s="172" t="s">
        <v>42</v>
      </c>
    </row>
    <row r="1535" spans="1:3" x14ac:dyDescent="0.4">
      <c r="A1535" s="5">
        <v>4569</v>
      </c>
      <c r="B1535" s="3" t="s">
        <v>1548</v>
      </c>
      <c r="C1535" s="172" t="s">
        <v>42</v>
      </c>
    </row>
    <row r="1536" spans="1:3" x14ac:dyDescent="0.4">
      <c r="A1536" s="5">
        <v>4570</v>
      </c>
      <c r="B1536" s="3" t="s">
        <v>1549</v>
      </c>
      <c r="C1536" s="172" t="s">
        <v>42</v>
      </c>
    </row>
    <row r="1537" spans="1:3" x14ac:dyDescent="0.4">
      <c r="A1537" s="5">
        <v>4571</v>
      </c>
      <c r="B1537" s="3" t="s">
        <v>1550</v>
      </c>
      <c r="C1537" s="172" t="s">
        <v>42</v>
      </c>
    </row>
    <row r="1538" spans="1:3" x14ac:dyDescent="0.4">
      <c r="A1538" s="5">
        <v>4572</v>
      </c>
      <c r="B1538" s="3" t="s">
        <v>1551</v>
      </c>
      <c r="C1538" s="172" t="s">
        <v>51</v>
      </c>
    </row>
    <row r="1539" spans="1:3" x14ac:dyDescent="0.4">
      <c r="A1539" s="5">
        <v>4574</v>
      </c>
      <c r="B1539" s="3" t="s">
        <v>1552</v>
      </c>
      <c r="C1539" s="172" t="s">
        <v>51</v>
      </c>
    </row>
    <row r="1540" spans="1:3" x14ac:dyDescent="0.4">
      <c r="A1540" s="5">
        <v>4575</v>
      </c>
      <c r="B1540" s="3" t="s">
        <v>1553</v>
      </c>
      <c r="C1540" s="172" t="s">
        <v>45</v>
      </c>
    </row>
    <row r="1541" spans="1:3" x14ac:dyDescent="0.4">
      <c r="A1541" s="5">
        <v>4576</v>
      </c>
      <c r="B1541" s="3" t="s">
        <v>1554</v>
      </c>
      <c r="C1541" s="172" t="s">
        <v>51</v>
      </c>
    </row>
    <row r="1542" spans="1:3" x14ac:dyDescent="0.4">
      <c r="A1542" s="5">
        <v>4577</v>
      </c>
      <c r="B1542" s="3" t="s">
        <v>1555</v>
      </c>
      <c r="C1542" s="172" t="s">
        <v>44</v>
      </c>
    </row>
    <row r="1543" spans="1:3" x14ac:dyDescent="0.4">
      <c r="A1543" s="5">
        <v>4578</v>
      </c>
      <c r="B1543" s="3" t="s">
        <v>1556</v>
      </c>
      <c r="C1543" s="172" t="s">
        <v>51</v>
      </c>
    </row>
    <row r="1544" spans="1:3" x14ac:dyDescent="0.4">
      <c r="A1544" s="5">
        <v>4579</v>
      </c>
      <c r="B1544" s="3" t="s">
        <v>1557</v>
      </c>
      <c r="C1544" s="172" t="s">
        <v>51</v>
      </c>
    </row>
    <row r="1545" spans="1:3" x14ac:dyDescent="0.4">
      <c r="A1545" s="5">
        <v>4581</v>
      </c>
      <c r="B1545" s="3" t="s">
        <v>1558</v>
      </c>
      <c r="C1545" s="172" t="s">
        <v>42</v>
      </c>
    </row>
    <row r="1546" spans="1:3" x14ac:dyDescent="0.4">
      <c r="A1546" s="5">
        <v>4582</v>
      </c>
      <c r="B1546" s="3" t="s">
        <v>1559</v>
      </c>
      <c r="C1546" s="172" t="s">
        <v>51</v>
      </c>
    </row>
    <row r="1547" spans="1:3" x14ac:dyDescent="0.4">
      <c r="A1547" s="5">
        <v>4583</v>
      </c>
      <c r="B1547" s="3" t="s">
        <v>1560</v>
      </c>
      <c r="C1547" s="172" t="s">
        <v>51</v>
      </c>
    </row>
    <row r="1548" spans="1:3" x14ac:dyDescent="0.4">
      <c r="A1548" s="5">
        <v>4584</v>
      </c>
      <c r="B1548" s="3" t="s">
        <v>1561</v>
      </c>
      <c r="C1548" s="172" t="s">
        <v>42</v>
      </c>
    </row>
    <row r="1549" spans="1:3" x14ac:dyDescent="0.4">
      <c r="A1549" s="5">
        <v>4586</v>
      </c>
      <c r="B1549" s="3" t="s">
        <v>1562</v>
      </c>
      <c r="C1549" s="172" t="s">
        <v>51</v>
      </c>
    </row>
    <row r="1550" spans="1:3" x14ac:dyDescent="0.4">
      <c r="A1550" s="5">
        <v>4587</v>
      </c>
      <c r="B1550" s="3" t="s">
        <v>1563</v>
      </c>
      <c r="C1550" s="172" t="s">
        <v>51</v>
      </c>
    </row>
    <row r="1551" spans="1:3" x14ac:dyDescent="0.4">
      <c r="A1551" s="5">
        <v>4588</v>
      </c>
      <c r="B1551" s="3" t="s">
        <v>1564</v>
      </c>
      <c r="C1551" s="172" t="s">
        <v>51</v>
      </c>
    </row>
    <row r="1552" spans="1:3" x14ac:dyDescent="0.4">
      <c r="A1552" s="5">
        <v>4591</v>
      </c>
      <c r="B1552" s="3" t="s">
        <v>1565</v>
      </c>
      <c r="C1552" s="172" t="s">
        <v>42</v>
      </c>
    </row>
    <row r="1553" spans="1:3" x14ac:dyDescent="0.4">
      <c r="A1553" s="5">
        <v>4592</v>
      </c>
      <c r="B1553" s="3" t="s">
        <v>1566</v>
      </c>
      <c r="C1553" s="172" t="s">
        <v>3978</v>
      </c>
    </row>
    <row r="1554" spans="1:3" x14ac:dyDescent="0.4">
      <c r="A1554" s="5">
        <v>4593</v>
      </c>
      <c r="B1554" s="3" t="s">
        <v>1567</v>
      </c>
      <c r="C1554" s="172" t="s">
        <v>51</v>
      </c>
    </row>
    <row r="1555" spans="1:3" x14ac:dyDescent="0.4">
      <c r="A1555" s="5">
        <v>4594</v>
      </c>
      <c r="B1555" s="3" t="s">
        <v>1568</v>
      </c>
      <c r="C1555" s="172" t="s">
        <v>42</v>
      </c>
    </row>
    <row r="1556" spans="1:3" x14ac:dyDescent="0.4">
      <c r="A1556" s="5">
        <v>4595</v>
      </c>
      <c r="B1556" s="3" t="s">
        <v>1569</v>
      </c>
      <c r="C1556" s="172" t="s">
        <v>51</v>
      </c>
    </row>
    <row r="1557" spans="1:3" x14ac:dyDescent="0.4">
      <c r="A1557" s="5">
        <v>4596</v>
      </c>
      <c r="B1557" s="3" t="s">
        <v>1570</v>
      </c>
      <c r="C1557" s="172" t="s">
        <v>51</v>
      </c>
    </row>
    <row r="1558" spans="1:3" x14ac:dyDescent="0.4">
      <c r="A1558" s="5">
        <v>4597</v>
      </c>
      <c r="B1558" s="3" t="s">
        <v>1571</v>
      </c>
      <c r="C1558" s="172" t="s">
        <v>51</v>
      </c>
    </row>
    <row r="1559" spans="1:3" x14ac:dyDescent="0.4">
      <c r="A1559" s="5">
        <v>4598</v>
      </c>
      <c r="B1559" s="3" t="s">
        <v>1572</v>
      </c>
      <c r="C1559" s="172" t="s">
        <v>42</v>
      </c>
    </row>
    <row r="1560" spans="1:3" x14ac:dyDescent="0.4">
      <c r="A1560" s="5">
        <v>4599</v>
      </c>
      <c r="B1560" s="3" t="s">
        <v>1573</v>
      </c>
      <c r="C1560" s="172" t="s">
        <v>46</v>
      </c>
    </row>
    <row r="1561" spans="1:3" x14ac:dyDescent="0.4">
      <c r="A1561" s="5">
        <v>4611</v>
      </c>
      <c r="B1561" s="3" t="s">
        <v>1574</v>
      </c>
      <c r="C1561" s="172" t="s">
        <v>42</v>
      </c>
    </row>
    <row r="1562" spans="1:3" x14ac:dyDescent="0.4">
      <c r="A1562" s="5">
        <v>4612</v>
      </c>
      <c r="B1562" s="3" t="s">
        <v>1575</v>
      </c>
      <c r="C1562" s="172" t="s">
        <v>51</v>
      </c>
    </row>
    <row r="1563" spans="1:3" x14ac:dyDescent="0.4">
      <c r="A1563" s="5">
        <v>4613</v>
      </c>
      <c r="B1563" s="3" t="s">
        <v>1576</v>
      </c>
      <c r="C1563" s="172" t="s">
        <v>42</v>
      </c>
    </row>
    <row r="1564" spans="1:3" x14ac:dyDescent="0.4">
      <c r="A1564" s="5">
        <v>4615</v>
      </c>
      <c r="B1564" s="3" t="s">
        <v>1577</v>
      </c>
      <c r="C1564" s="172" t="s">
        <v>42</v>
      </c>
    </row>
    <row r="1565" spans="1:3" x14ac:dyDescent="0.4">
      <c r="A1565" s="5">
        <v>4616</v>
      </c>
      <c r="B1565" s="3" t="s">
        <v>1578</v>
      </c>
      <c r="C1565" s="172" t="s">
        <v>50</v>
      </c>
    </row>
    <row r="1566" spans="1:3" x14ac:dyDescent="0.4">
      <c r="A1566" s="5">
        <v>4617</v>
      </c>
      <c r="B1566" s="3" t="s">
        <v>1579</v>
      </c>
      <c r="C1566" s="172" t="s">
        <v>42</v>
      </c>
    </row>
    <row r="1567" spans="1:3" x14ac:dyDescent="0.4">
      <c r="A1567" s="5">
        <v>4619</v>
      </c>
      <c r="B1567" s="3" t="s">
        <v>1580</v>
      </c>
      <c r="C1567" s="172" t="s">
        <v>42</v>
      </c>
    </row>
    <row r="1568" spans="1:3" x14ac:dyDescent="0.4">
      <c r="A1568" s="5">
        <v>4620</v>
      </c>
      <c r="B1568" s="3" t="s">
        <v>1581</v>
      </c>
      <c r="C1568" s="172" t="s">
        <v>42</v>
      </c>
    </row>
    <row r="1569" spans="1:3" x14ac:dyDescent="0.4">
      <c r="A1569" s="5">
        <v>4621</v>
      </c>
      <c r="B1569" s="3" t="s">
        <v>1582</v>
      </c>
      <c r="C1569" s="172" t="s">
        <v>42</v>
      </c>
    </row>
    <row r="1570" spans="1:3" x14ac:dyDescent="0.4">
      <c r="A1570" s="5">
        <v>4623</v>
      </c>
      <c r="B1570" s="3" t="s">
        <v>1583</v>
      </c>
      <c r="C1570" s="172" t="s">
        <v>42</v>
      </c>
    </row>
    <row r="1571" spans="1:3" x14ac:dyDescent="0.4">
      <c r="A1571" s="5">
        <v>4624</v>
      </c>
      <c r="B1571" s="3" t="s">
        <v>1584</v>
      </c>
      <c r="C1571" s="172" t="s">
        <v>42</v>
      </c>
    </row>
    <row r="1572" spans="1:3" x14ac:dyDescent="0.4">
      <c r="A1572" s="5">
        <v>4625</v>
      </c>
      <c r="B1572" s="3" t="s">
        <v>1585</v>
      </c>
      <c r="C1572" s="172" t="s">
        <v>42</v>
      </c>
    </row>
    <row r="1573" spans="1:3" x14ac:dyDescent="0.4">
      <c r="A1573" s="5">
        <v>4626</v>
      </c>
      <c r="B1573" s="3" t="s">
        <v>1586</v>
      </c>
      <c r="C1573" s="172" t="s">
        <v>42</v>
      </c>
    </row>
    <row r="1574" spans="1:3" x14ac:dyDescent="0.4">
      <c r="A1574" s="5">
        <v>4627</v>
      </c>
      <c r="B1574" s="3" t="s">
        <v>1587</v>
      </c>
      <c r="C1574" s="172" t="s">
        <v>49</v>
      </c>
    </row>
    <row r="1575" spans="1:3" x14ac:dyDescent="0.4">
      <c r="A1575" s="5">
        <v>4628</v>
      </c>
      <c r="B1575" s="3" t="s">
        <v>1588</v>
      </c>
      <c r="C1575" s="172" t="s">
        <v>42</v>
      </c>
    </row>
    <row r="1576" spans="1:3" x14ac:dyDescent="0.4">
      <c r="A1576" s="5">
        <v>4629</v>
      </c>
      <c r="B1576" s="3" t="s">
        <v>1589</v>
      </c>
      <c r="C1576" s="172" t="s">
        <v>42</v>
      </c>
    </row>
    <row r="1577" spans="1:3" x14ac:dyDescent="0.4">
      <c r="A1577" s="5">
        <v>4631</v>
      </c>
      <c r="B1577" s="3" t="s">
        <v>1590</v>
      </c>
      <c r="C1577" s="172" t="s">
        <v>51</v>
      </c>
    </row>
    <row r="1578" spans="1:3" x14ac:dyDescent="0.4">
      <c r="A1578" s="5">
        <v>4633</v>
      </c>
      <c r="B1578" s="3" t="s">
        <v>1591</v>
      </c>
      <c r="C1578" s="172" t="s">
        <v>51</v>
      </c>
    </row>
    <row r="1579" spans="1:3" x14ac:dyDescent="0.4">
      <c r="A1579" s="5">
        <v>4634</v>
      </c>
      <c r="B1579" s="3" t="s">
        <v>1592</v>
      </c>
      <c r="C1579" s="172" t="s">
        <v>51</v>
      </c>
    </row>
    <row r="1580" spans="1:3" x14ac:dyDescent="0.4">
      <c r="A1580" s="5">
        <v>4635</v>
      </c>
      <c r="B1580" s="3" t="s">
        <v>1593</v>
      </c>
      <c r="C1580" s="172" t="s">
        <v>42</v>
      </c>
    </row>
    <row r="1581" spans="1:3" x14ac:dyDescent="0.4">
      <c r="A1581" s="5">
        <v>4636</v>
      </c>
      <c r="B1581" s="3" t="s">
        <v>1594</v>
      </c>
      <c r="C1581" s="172" t="s">
        <v>42</v>
      </c>
    </row>
    <row r="1582" spans="1:3" x14ac:dyDescent="0.4">
      <c r="A1582" s="5">
        <v>4640</v>
      </c>
      <c r="B1582" s="3" t="s">
        <v>1595</v>
      </c>
      <c r="C1582" s="172" t="s">
        <v>42</v>
      </c>
    </row>
    <row r="1583" spans="1:3" x14ac:dyDescent="0.4">
      <c r="A1583" s="5">
        <v>4641</v>
      </c>
      <c r="B1583" s="3" t="s">
        <v>1596</v>
      </c>
      <c r="C1583" s="172" t="s">
        <v>51</v>
      </c>
    </row>
    <row r="1584" spans="1:3" x14ac:dyDescent="0.4">
      <c r="A1584" s="5">
        <v>4642</v>
      </c>
      <c r="B1584" s="3" t="s">
        <v>1597</v>
      </c>
      <c r="C1584" s="172" t="s">
        <v>51</v>
      </c>
    </row>
    <row r="1585" spans="1:3" x14ac:dyDescent="0.4">
      <c r="A1585" s="5">
        <v>4644</v>
      </c>
      <c r="B1585" s="3" t="s">
        <v>1598</v>
      </c>
      <c r="C1585" s="172" t="s">
        <v>42</v>
      </c>
    </row>
    <row r="1586" spans="1:3" x14ac:dyDescent="0.4">
      <c r="A1586" s="5">
        <v>4645</v>
      </c>
      <c r="B1586" s="3" t="s">
        <v>1599</v>
      </c>
      <c r="C1586" s="172" t="s">
        <v>3977</v>
      </c>
    </row>
    <row r="1587" spans="1:3" x14ac:dyDescent="0.4">
      <c r="A1587" s="5">
        <v>4649</v>
      </c>
      <c r="B1587" s="3" t="s">
        <v>1600</v>
      </c>
      <c r="C1587" s="172" t="s">
        <v>3987</v>
      </c>
    </row>
    <row r="1588" spans="1:3" x14ac:dyDescent="0.4">
      <c r="A1588" s="5">
        <v>4650</v>
      </c>
      <c r="B1588" s="3" t="s">
        <v>1601</v>
      </c>
      <c r="C1588" s="172" t="s">
        <v>42</v>
      </c>
    </row>
    <row r="1589" spans="1:3" x14ac:dyDescent="0.4">
      <c r="A1589" s="5">
        <v>4651</v>
      </c>
      <c r="B1589" s="3" t="s">
        <v>1602</v>
      </c>
      <c r="C1589" s="172" t="s">
        <v>42</v>
      </c>
    </row>
    <row r="1590" spans="1:3" x14ac:dyDescent="0.4">
      <c r="A1590" s="5">
        <v>4653</v>
      </c>
      <c r="B1590" s="3" t="s">
        <v>1603</v>
      </c>
      <c r="C1590" s="172" t="s">
        <v>42</v>
      </c>
    </row>
    <row r="1591" spans="1:3" x14ac:dyDescent="0.4">
      <c r="A1591" s="5">
        <v>4657</v>
      </c>
      <c r="B1591" s="3" t="s">
        <v>1604</v>
      </c>
      <c r="C1591" s="172" t="s">
        <v>45</v>
      </c>
    </row>
    <row r="1592" spans="1:3" x14ac:dyDescent="0.4">
      <c r="A1592" s="5">
        <v>4658</v>
      </c>
      <c r="B1592" s="3" t="s">
        <v>1605</v>
      </c>
      <c r="C1592" s="172" t="s">
        <v>42</v>
      </c>
    </row>
    <row r="1593" spans="1:3" x14ac:dyDescent="0.4">
      <c r="A1593" s="5">
        <v>4659</v>
      </c>
      <c r="B1593" s="3" t="s">
        <v>1606</v>
      </c>
      <c r="C1593" s="172" t="s">
        <v>3987</v>
      </c>
    </row>
    <row r="1594" spans="1:3" x14ac:dyDescent="0.4">
      <c r="A1594" s="5">
        <v>4661</v>
      </c>
      <c r="B1594" s="3" t="s">
        <v>1607</v>
      </c>
      <c r="C1594" s="172" t="s">
        <v>3987</v>
      </c>
    </row>
    <row r="1595" spans="1:3" x14ac:dyDescent="0.4">
      <c r="A1595" s="5">
        <v>4662</v>
      </c>
      <c r="B1595" s="3" t="s">
        <v>1608</v>
      </c>
      <c r="C1595" s="172" t="s">
        <v>42</v>
      </c>
    </row>
    <row r="1596" spans="1:3" x14ac:dyDescent="0.4">
      <c r="A1596" s="5">
        <v>4664</v>
      </c>
      <c r="B1596" s="3" t="s">
        <v>1609</v>
      </c>
      <c r="C1596" s="172" t="s">
        <v>42</v>
      </c>
    </row>
    <row r="1597" spans="1:3" x14ac:dyDescent="0.4">
      <c r="A1597" s="5">
        <v>4665</v>
      </c>
      <c r="B1597" s="3" t="s">
        <v>1610</v>
      </c>
      <c r="C1597" s="172" t="s">
        <v>3987</v>
      </c>
    </row>
    <row r="1598" spans="1:3" x14ac:dyDescent="0.4">
      <c r="A1598" s="5">
        <v>4666</v>
      </c>
      <c r="B1598" s="3" t="s">
        <v>1611</v>
      </c>
      <c r="C1598" s="172" t="s">
        <v>49</v>
      </c>
    </row>
    <row r="1599" spans="1:3" x14ac:dyDescent="0.4">
      <c r="A1599" s="5">
        <v>4667</v>
      </c>
      <c r="B1599" s="3" t="s">
        <v>1612</v>
      </c>
      <c r="C1599" s="172" t="s">
        <v>42</v>
      </c>
    </row>
    <row r="1600" spans="1:3" x14ac:dyDescent="0.4">
      <c r="A1600" s="5">
        <v>4668</v>
      </c>
      <c r="B1600" s="3" t="s">
        <v>1613</v>
      </c>
      <c r="C1600" s="172" t="s">
        <v>47</v>
      </c>
    </row>
    <row r="1601" spans="1:3" x14ac:dyDescent="0.4">
      <c r="A1601" s="5">
        <v>4669</v>
      </c>
      <c r="B1601" s="3" t="s">
        <v>1614</v>
      </c>
      <c r="C1601" s="172" t="s">
        <v>51</v>
      </c>
    </row>
    <row r="1602" spans="1:3" x14ac:dyDescent="0.4">
      <c r="A1602" s="5">
        <v>4671</v>
      </c>
      <c r="B1602" s="3" t="s">
        <v>1615</v>
      </c>
      <c r="C1602" s="172" t="s">
        <v>3987</v>
      </c>
    </row>
    <row r="1603" spans="1:3" x14ac:dyDescent="0.4">
      <c r="A1603" s="5">
        <v>4673</v>
      </c>
      <c r="B1603" s="3" t="s">
        <v>1616</v>
      </c>
      <c r="C1603" s="172" t="s">
        <v>50</v>
      </c>
    </row>
    <row r="1604" spans="1:3" x14ac:dyDescent="0.4">
      <c r="A1604" s="5">
        <v>4674</v>
      </c>
      <c r="B1604" s="3" t="s">
        <v>1617</v>
      </c>
      <c r="C1604" s="172" t="s">
        <v>42</v>
      </c>
    </row>
    <row r="1605" spans="1:3" x14ac:dyDescent="0.4">
      <c r="A1605" s="5">
        <v>4676</v>
      </c>
      <c r="B1605" s="3" t="s">
        <v>1618</v>
      </c>
      <c r="C1605" s="172" t="s">
        <v>3987</v>
      </c>
    </row>
    <row r="1606" spans="1:3" x14ac:dyDescent="0.4">
      <c r="A1606" s="5">
        <v>4678</v>
      </c>
      <c r="B1606" s="3" t="s">
        <v>1619</v>
      </c>
      <c r="C1606" s="172" t="s">
        <v>3987</v>
      </c>
    </row>
    <row r="1607" spans="1:3" x14ac:dyDescent="0.4">
      <c r="A1607" s="5">
        <v>4679</v>
      </c>
      <c r="B1607" s="3" t="s">
        <v>1620</v>
      </c>
      <c r="C1607" s="172" t="s">
        <v>42</v>
      </c>
    </row>
    <row r="1608" spans="1:3" x14ac:dyDescent="0.4">
      <c r="A1608" s="5">
        <v>4680</v>
      </c>
      <c r="B1608" s="3" t="s">
        <v>1621</v>
      </c>
      <c r="C1608" s="172" t="s">
        <v>42</v>
      </c>
    </row>
    <row r="1609" spans="1:3" x14ac:dyDescent="0.4">
      <c r="A1609" s="5">
        <v>4681</v>
      </c>
      <c r="B1609" s="3" t="s">
        <v>1622</v>
      </c>
      <c r="C1609" s="172" t="s">
        <v>42</v>
      </c>
    </row>
    <row r="1610" spans="1:3" x14ac:dyDescent="0.4">
      <c r="A1610" s="5">
        <v>4684</v>
      </c>
      <c r="B1610" s="3" t="s">
        <v>1623</v>
      </c>
      <c r="C1610" s="172" t="s">
        <v>42</v>
      </c>
    </row>
    <row r="1611" spans="1:3" x14ac:dyDescent="0.4">
      <c r="A1611" s="5">
        <v>4685</v>
      </c>
      <c r="B1611" s="3" t="s">
        <v>1624</v>
      </c>
      <c r="C1611" s="172" t="s">
        <v>42</v>
      </c>
    </row>
    <row r="1612" spans="1:3" x14ac:dyDescent="0.4">
      <c r="A1612" s="5">
        <v>4686</v>
      </c>
      <c r="B1612" s="3" t="s">
        <v>1625</v>
      </c>
      <c r="C1612" s="172" t="s">
        <v>42</v>
      </c>
    </row>
    <row r="1613" spans="1:3" x14ac:dyDescent="0.4">
      <c r="A1613" s="5">
        <v>4687</v>
      </c>
      <c r="B1613" s="3" t="s">
        <v>1626</v>
      </c>
      <c r="C1613" s="172" t="s">
        <v>42</v>
      </c>
    </row>
    <row r="1614" spans="1:3" x14ac:dyDescent="0.4">
      <c r="A1614" s="5">
        <v>4689</v>
      </c>
      <c r="B1614" s="3" t="s">
        <v>1627</v>
      </c>
      <c r="C1614" s="172" t="s">
        <v>3985</v>
      </c>
    </row>
    <row r="1615" spans="1:3" x14ac:dyDescent="0.4">
      <c r="A1615" s="5">
        <v>4690</v>
      </c>
      <c r="B1615" s="3" t="s">
        <v>1628</v>
      </c>
      <c r="C1615" s="172" t="s">
        <v>42</v>
      </c>
    </row>
    <row r="1616" spans="1:3" x14ac:dyDescent="0.4">
      <c r="A1616" s="5">
        <v>4691</v>
      </c>
      <c r="B1616" s="3" t="s">
        <v>1629</v>
      </c>
      <c r="C1616" s="172" t="s">
        <v>42</v>
      </c>
    </row>
    <row r="1617" spans="1:4" x14ac:dyDescent="0.4">
      <c r="A1617" s="5">
        <v>4694</v>
      </c>
      <c r="B1617" s="3" t="s">
        <v>1630</v>
      </c>
      <c r="C1617" s="172" t="s">
        <v>42</v>
      </c>
    </row>
    <row r="1618" spans="1:4" x14ac:dyDescent="0.4">
      <c r="A1618" s="5">
        <v>4696</v>
      </c>
      <c r="B1618" s="3" t="s">
        <v>1631</v>
      </c>
      <c r="C1618" s="172" t="s">
        <v>51</v>
      </c>
    </row>
    <row r="1619" spans="1:4" x14ac:dyDescent="0.4">
      <c r="A1619" s="5">
        <v>4699</v>
      </c>
      <c r="B1619" s="3" t="s">
        <v>1632</v>
      </c>
      <c r="C1619" s="172">
        <v>44032</v>
      </c>
    </row>
    <row r="1620" spans="1:4" x14ac:dyDescent="0.4">
      <c r="A1620" s="5">
        <v>4704</v>
      </c>
      <c r="B1620" s="3" t="s">
        <v>1633</v>
      </c>
      <c r="C1620" s="172" t="s">
        <v>51</v>
      </c>
    </row>
    <row r="1621" spans="1:4" x14ac:dyDescent="0.4">
      <c r="A1621" s="5">
        <v>4705</v>
      </c>
      <c r="B1621" s="3" t="s">
        <v>1634</v>
      </c>
      <c r="C1621" s="172" t="s">
        <v>42</v>
      </c>
      <c r="D1621" s="181">
        <v>44032</v>
      </c>
    </row>
    <row r="1622" spans="1:4" x14ac:dyDescent="0.4">
      <c r="A1622" s="5">
        <v>4707</v>
      </c>
      <c r="B1622" s="3" t="s">
        <v>1635</v>
      </c>
      <c r="C1622" s="172" t="s">
        <v>49</v>
      </c>
    </row>
    <row r="1623" spans="1:4" x14ac:dyDescent="0.4">
      <c r="A1623" s="5">
        <v>4708</v>
      </c>
      <c r="B1623" s="3" t="s">
        <v>1636</v>
      </c>
      <c r="C1623" s="172" t="s">
        <v>42</v>
      </c>
    </row>
    <row r="1624" spans="1:4" x14ac:dyDescent="0.4">
      <c r="A1624" s="5">
        <v>4709</v>
      </c>
      <c r="B1624" s="3" t="s">
        <v>1637</v>
      </c>
      <c r="C1624" s="172" t="s">
        <v>42</v>
      </c>
      <c r="D1624" s="181">
        <v>44124</v>
      </c>
    </row>
    <row r="1625" spans="1:4" x14ac:dyDescent="0.4">
      <c r="A1625" s="5">
        <v>4712</v>
      </c>
      <c r="B1625" s="3" t="s">
        <v>1638</v>
      </c>
      <c r="C1625" s="172" t="s">
        <v>51</v>
      </c>
    </row>
    <row r="1626" spans="1:4" x14ac:dyDescent="0.4">
      <c r="A1626" s="5">
        <v>4714</v>
      </c>
      <c r="B1626" s="3" t="s">
        <v>1639</v>
      </c>
      <c r="C1626" s="172" t="s">
        <v>3977</v>
      </c>
    </row>
    <row r="1627" spans="1:4" x14ac:dyDescent="0.4">
      <c r="A1627" s="5">
        <v>4716</v>
      </c>
      <c r="B1627" s="3" t="s">
        <v>1640</v>
      </c>
      <c r="C1627" s="172" t="s">
        <v>44</v>
      </c>
    </row>
    <row r="1628" spans="1:4" x14ac:dyDescent="0.4">
      <c r="A1628" s="5">
        <v>4718</v>
      </c>
      <c r="B1628" s="3" t="s">
        <v>1641</v>
      </c>
      <c r="C1628" s="172" t="s">
        <v>42</v>
      </c>
    </row>
    <row r="1629" spans="1:4" x14ac:dyDescent="0.4">
      <c r="A1629" s="5">
        <v>4719</v>
      </c>
      <c r="B1629" s="3" t="s">
        <v>1642</v>
      </c>
      <c r="C1629" s="172" t="s">
        <v>42</v>
      </c>
    </row>
    <row r="1630" spans="1:4" x14ac:dyDescent="0.4">
      <c r="A1630" s="5">
        <v>4720</v>
      </c>
      <c r="B1630" s="3" t="s">
        <v>1643</v>
      </c>
      <c r="C1630" s="172" t="s">
        <v>42</v>
      </c>
    </row>
    <row r="1631" spans="1:4" x14ac:dyDescent="0.4">
      <c r="A1631" s="5">
        <v>4722</v>
      </c>
      <c r="B1631" s="3" t="s">
        <v>1644</v>
      </c>
      <c r="C1631" s="172" t="s">
        <v>51</v>
      </c>
    </row>
    <row r="1632" spans="1:4" x14ac:dyDescent="0.4">
      <c r="A1632" s="5">
        <v>4725</v>
      </c>
      <c r="B1632" s="3" t="s">
        <v>1645</v>
      </c>
      <c r="C1632" s="172" t="s">
        <v>51</v>
      </c>
    </row>
    <row r="1633" spans="1:4" x14ac:dyDescent="0.4">
      <c r="A1633" s="5">
        <v>4726</v>
      </c>
      <c r="B1633" s="3" t="s">
        <v>1646</v>
      </c>
      <c r="C1633" s="172" t="s">
        <v>42</v>
      </c>
    </row>
    <row r="1634" spans="1:4" x14ac:dyDescent="0.4">
      <c r="A1634" s="5">
        <v>4728</v>
      </c>
      <c r="B1634" s="3" t="s">
        <v>1647</v>
      </c>
      <c r="C1634" s="172" t="s">
        <v>47</v>
      </c>
    </row>
    <row r="1635" spans="1:4" x14ac:dyDescent="0.4">
      <c r="A1635" s="5">
        <v>4732</v>
      </c>
      <c r="B1635" s="3" t="s">
        <v>1648</v>
      </c>
      <c r="C1635" s="172" t="s">
        <v>42</v>
      </c>
    </row>
    <row r="1636" spans="1:4" x14ac:dyDescent="0.4">
      <c r="A1636" s="5">
        <v>4733</v>
      </c>
      <c r="B1636" s="3" t="s">
        <v>1649</v>
      </c>
      <c r="C1636" s="172" t="s">
        <v>42</v>
      </c>
    </row>
    <row r="1637" spans="1:4" x14ac:dyDescent="0.4">
      <c r="A1637" s="5">
        <v>4734</v>
      </c>
      <c r="B1637" s="3" t="s">
        <v>1650</v>
      </c>
      <c r="C1637" s="172" t="s">
        <v>42</v>
      </c>
    </row>
    <row r="1638" spans="1:4" x14ac:dyDescent="0.4">
      <c r="A1638" s="5">
        <v>4735</v>
      </c>
      <c r="B1638" s="3" t="s">
        <v>1651</v>
      </c>
      <c r="C1638" s="172" t="s">
        <v>44</v>
      </c>
    </row>
    <row r="1639" spans="1:4" x14ac:dyDescent="0.4">
      <c r="A1639" s="5">
        <v>4736</v>
      </c>
      <c r="B1639" s="3" t="s">
        <v>1652</v>
      </c>
      <c r="C1639" s="172" t="s">
        <v>42</v>
      </c>
    </row>
    <row r="1640" spans="1:4" x14ac:dyDescent="0.4">
      <c r="A1640" s="5">
        <v>4739</v>
      </c>
      <c r="B1640" s="3" t="s">
        <v>1653</v>
      </c>
      <c r="C1640" s="172" t="s">
        <v>42</v>
      </c>
    </row>
    <row r="1641" spans="1:4" x14ac:dyDescent="0.4">
      <c r="A1641" s="5">
        <v>4743</v>
      </c>
      <c r="B1641" s="3" t="s">
        <v>1654</v>
      </c>
      <c r="C1641" s="172" t="s">
        <v>42</v>
      </c>
    </row>
    <row r="1642" spans="1:4" x14ac:dyDescent="0.4">
      <c r="A1642" s="5">
        <v>4745</v>
      </c>
      <c r="B1642" s="3" t="s">
        <v>1655</v>
      </c>
      <c r="C1642" s="172" t="s">
        <v>3977</v>
      </c>
    </row>
    <row r="1643" spans="1:4" x14ac:dyDescent="0.4">
      <c r="A1643" s="5">
        <v>4746</v>
      </c>
      <c r="B1643" s="3" t="s">
        <v>1656</v>
      </c>
      <c r="C1643" s="172" t="s">
        <v>51</v>
      </c>
    </row>
    <row r="1644" spans="1:4" x14ac:dyDescent="0.4">
      <c r="A1644" s="5">
        <v>4748</v>
      </c>
      <c r="B1644" s="3" t="s">
        <v>1657</v>
      </c>
      <c r="C1644" s="172" t="s">
        <v>45</v>
      </c>
    </row>
    <row r="1645" spans="1:4" x14ac:dyDescent="0.4">
      <c r="A1645" s="5">
        <v>4750</v>
      </c>
      <c r="B1645" s="3" t="s">
        <v>1658</v>
      </c>
      <c r="C1645" s="172" t="s">
        <v>43</v>
      </c>
    </row>
    <row r="1646" spans="1:4" x14ac:dyDescent="0.4">
      <c r="A1646" s="5">
        <v>4751</v>
      </c>
      <c r="B1646" s="3" t="s">
        <v>1659</v>
      </c>
      <c r="C1646" s="172" t="s">
        <v>48</v>
      </c>
    </row>
    <row r="1647" spans="1:4" x14ac:dyDescent="0.4">
      <c r="A1647" s="5">
        <v>4752</v>
      </c>
      <c r="B1647" s="3" t="s">
        <v>1660</v>
      </c>
      <c r="C1647" s="172" t="s">
        <v>42</v>
      </c>
      <c r="D1647" s="181">
        <v>43941</v>
      </c>
    </row>
    <row r="1648" spans="1:4" x14ac:dyDescent="0.4">
      <c r="A1648" s="5">
        <v>4754</v>
      </c>
      <c r="B1648" s="3" t="s">
        <v>1661</v>
      </c>
      <c r="C1648" s="172" t="s">
        <v>48</v>
      </c>
    </row>
    <row r="1649" spans="1:3" x14ac:dyDescent="0.4">
      <c r="A1649" s="5">
        <v>4755</v>
      </c>
      <c r="B1649" s="3" t="s">
        <v>1662</v>
      </c>
      <c r="C1649" s="172" t="s">
        <v>51</v>
      </c>
    </row>
    <row r="1650" spans="1:3" x14ac:dyDescent="0.4">
      <c r="A1650" s="5">
        <v>4760</v>
      </c>
      <c r="B1650" s="3" t="s">
        <v>925</v>
      </c>
      <c r="C1650" s="172" t="s">
        <v>47</v>
      </c>
    </row>
    <row r="1651" spans="1:3" x14ac:dyDescent="0.4">
      <c r="A1651" s="5">
        <v>4761</v>
      </c>
      <c r="B1651" s="3" t="s">
        <v>1663</v>
      </c>
      <c r="C1651" s="172" t="s">
        <v>42</v>
      </c>
    </row>
    <row r="1652" spans="1:3" x14ac:dyDescent="0.4">
      <c r="A1652" s="5">
        <v>4762</v>
      </c>
      <c r="B1652" s="3" t="s">
        <v>1664</v>
      </c>
      <c r="C1652" s="172" t="s">
        <v>42</v>
      </c>
    </row>
    <row r="1653" spans="1:3" x14ac:dyDescent="0.4">
      <c r="A1653" s="5">
        <v>4763</v>
      </c>
      <c r="B1653" s="3" t="s">
        <v>1665</v>
      </c>
      <c r="C1653" s="172" t="s">
        <v>3977</v>
      </c>
    </row>
    <row r="1654" spans="1:3" x14ac:dyDescent="0.4">
      <c r="A1654" s="5">
        <v>4764</v>
      </c>
      <c r="B1654" s="3" t="s">
        <v>1666</v>
      </c>
      <c r="C1654" s="172" t="s">
        <v>51</v>
      </c>
    </row>
    <row r="1655" spans="1:3" x14ac:dyDescent="0.4">
      <c r="A1655" s="5">
        <v>4765</v>
      </c>
      <c r="B1655" s="3" t="s">
        <v>1667</v>
      </c>
      <c r="C1655" s="172" t="s">
        <v>42</v>
      </c>
    </row>
    <row r="1656" spans="1:3" x14ac:dyDescent="0.4">
      <c r="A1656" s="5">
        <v>4766</v>
      </c>
      <c r="B1656" s="3" t="s">
        <v>1668</v>
      </c>
      <c r="C1656" s="172" t="s">
        <v>51</v>
      </c>
    </row>
    <row r="1657" spans="1:3" x14ac:dyDescent="0.4">
      <c r="A1657" s="5">
        <v>4767</v>
      </c>
      <c r="B1657" s="3" t="s">
        <v>1669</v>
      </c>
      <c r="C1657" s="172" t="s">
        <v>45</v>
      </c>
    </row>
    <row r="1658" spans="1:3" x14ac:dyDescent="0.4">
      <c r="A1658" s="5">
        <v>4768</v>
      </c>
      <c r="B1658" s="3" t="s">
        <v>1670</v>
      </c>
      <c r="C1658" s="172" t="s">
        <v>51</v>
      </c>
    </row>
    <row r="1659" spans="1:3" x14ac:dyDescent="0.4">
      <c r="A1659" s="5">
        <v>4769</v>
      </c>
      <c r="B1659" s="3" t="s">
        <v>1671</v>
      </c>
      <c r="C1659" s="172" t="s">
        <v>48</v>
      </c>
    </row>
    <row r="1660" spans="1:3" x14ac:dyDescent="0.4">
      <c r="A1660" s="5">
        <v>4770</v>
      </c>
      <c r="B1660" s="3" t="s">
        <v>1672</v>
      </c>
      <c r="C1660" s="172" t="s">
        <v>42</v>
      </c>
    </row>
    <row r="1661" spans="1:3" x14ac:dyDescent="0.4">
      <c r="A1661" s="5">
        <v>4771</v>
      </c>
      <c r="B1661" s="3" t="s">
        <v>1673</v>
      </c>
      <c r="C1661" s="172" t="s">
        <v>42</v>
      </c>
    </row>
    <row r="1662" spans="1:3" x14ac:dyDescent="0.4">
      <c r="A1662" s="5">
        <v>4772</v>
      </c>
      <c r="B1662" s="3" t="s">
        <v>1674</v>
      </c>
      <c r="C1662" s="172" t="s">
        <v>51</v>
      </c>
    </row>
    <row r="1663" spans="1:3" x14ac:dyDescent="0.4">
      <c r="A1663" s="5">
        <v>4776</v>
      </c>
      <c r="B1663" s="3" t="s">
        <v>1675</v>
      </c>
      <c r="C1663" s="172" t="s">
        <v>51</v>
      </c>
    </row>
    <row r="1664" spans="1:3" x14ac:dyDescent="0.4">
      <c r="A1664" s="5">
        <v>4777</v>
      </c>
      <c r="B1664" s="3" t="s">
        <v>1676</v>
      </c>
      <c r="C1664" s="172" t="s">
        <v>42</v>
      </c>
    </row>
    <row r="1665" spans="1:3" x14ac:dyDescent="0.4">
      <c r="A1665" s="5">
        <v>4779</v>
      </c>
      <c r="B1665" s="3" t="s">
        <v>1677</v>
      </c>
      <c r="C1665" s="172" t="s">
        <v>51</v>
      </c>
    </row>
    <row r="1666" spans="1:3" x14ac:dyDescent="0.4">
      <c r="A1666" s="5">
        <v>4781</v>
      </c>
      <c r="B1666" s="3" t="s">
        <v>1678</v>
      </c>
      <c r="C1666" s="172" t="s">
        <v>42</v>
      </c>
    </row>
    <row r="1667" spans="1:3" x14ac:dyDescent="0.4">
      <c r="A1667" s="5">
        <v>4783</v>
      </c>
      <c r="B1667" s="3" t="s">
        <v>1679</v>
      </c>
      <c r="C1667" s="172" t="s">
        <v>42</v>
      </c>
    </row>
    <row r="1668" spans="1:3" x14ac:dyDescent="0.4">
      <c r="A1668" s="5">
        <v>4784</v>
      </c>
      <c r="B1668" s="3" t="s">
        <v>1680</v>
      </c>
      <c r="C1668" s="172" t="s">
        <v>51</v>
      </c>
    </row>
    <row r="1669" spans="1:3" x14ac:dyDescent="0.4">
      <c r="A1669" s="5">
        <v>4792</v>
      </c>
      <c r="B1669" s="3" t="s">
        <v>1681</v>
      </c>
      <c r="C1669" s="172" t="s">
        <v>42</v>
      </c>
    </row>
    <row r="1670" spans="1:3" x14ac:dyDescent="0.4">
      <c r="A1670" s="5">
        <v>4800</v>
      </c>
      <c r="B1670" s="3" t="s">
        <v>1682</v>
      </c>
      <c r="C1670" s="172" t="s">
        <v>42</v>
      </c>
    </row>
    <row r="1671" spans="1:3" x14ac:dyDescent="0.4">
      <c r="A1671" s="5">
        <v>4801</v>
      </c>
      <c r="B1671" s="3" t="s">
        <v>1683</v>
      </c>
      <c r="C1671" s="172" t="s">
        <v>42</v>
      </c>
    </row>
    <row r="1672" spans="1:3" x14ac:dyDescent="0.4">
      <c r="A1672" s="5">
        <v>4809</v>
      </c>
      <c r="B1672" s="3" t="s">
        <v>1684</v>
      </c>
      <c r="C1672" s="172" t="s">
        <v>48</v>
      </c>
    </row>
    <row r="1673" spans="1:3" x14ac:dyDescent="0.4">
      <c r="A1673" s="5">
        <v>4812</v>
      </c>
      <c r="B1673" s="3" t="s">
        <v>1685</v>
      </c>
      <c r="C1673" s="172" t="s">
        <v>3986</v>
      </c>
    </row>
    <row r="1674" spans="1:3" x14ac:dyDescent="0.4">
      <c r="A1674" s="5">
        <v>4813</v>
      </c>
      <c r="B1674" s="3" t="s">
        <v>1686</v>
      </c>
      <c r="C1674" s="172" t="s">
        <v>3978</v>
      </c>
    </row>
    <row r="1675" spans="1:3" x14ac:dyDescent="0.4">
      <c r="A1675" s="5">
        <v>4814</v>
      </c>
      <c r="B1675" s="3" t="s">
        <v>1687</v>
      </c>
      <c r="C1675" s="172" t="s">
        <v>42</v>
      </c>
    </row>
    <row r="1676" spans="1:3" x14ac:dyDescent="0.4">
      <c r="A1676" s="5">
        <v>4816</v>
      </c>
      <c r="B1676" s="3" t="s">
        <v>1688</v>
      </c>
      <c r="C1676" s="172" t="s">
        <v>42</v>
      </c>
    </row>
    <row r="1677" spans="1:3" x14ac:dyDescent="0.4">
      <c r="A1677" s="5">
        <v>4819</v>
      </c>
      <c r="B1677" s="3" t="s">
        <v>1689</v>
      </c>
      <c r="C1677" s="172" t="s">
        <v>42</v>
      </c>
    </row>
    <row r="1678" spans="1:3" x14ac:dyDescent="0.4">
      <c r="A1678" s="5">
        <v>4820</v>
      </c>
      <c r="B1678" s="3" t="s">
        <v>1690</v>
      </c>
      <c r="C1678" s="172" t="s">
        <v>51</v>
      </c>
    </row>
    <row r="1679" spans="1:3" x14ac:dyDescent="0.4">
      <c r="A1679" s="5">
        <v>4824</v>
      </c>
      <c r="B1679" s="3" t="s">
        <v>1691</v>
      </c>
      <c r="C1679" s="172" t="s">
        <v>46</v>
      </c>
    </row>
    <row r="1680" spans="1:3" x14ac:dyDescent="0.4">
      <c r="A1680" s="5">
        <v>4825</v>
      </c>
      <c r="B1680" s="3" t="s">
        <v>1692</v>
      </c>
      <c r="C1680" s="172" t="s">
        <v>44</v>
      </c>
    </row>
    <row r="1681" spans="1:3" x14ac:dyDescent="0.4">
      <c r="A1681" s="5">
        <v>4826</v>
      </c>
      <c r="B1681" s="3" t="s">
        <v>1693</v>
      </c>
      <c r="C1681" s="172" t="s">
        <v>45</v>
      </c>
    </row>
    <row r="1682" spans="1:3" x14ac:dyDescent="0.4">
      <c r="A1682" s="5">
        <v>4827</v>
      </c>
      <c r="B1682" s="3" t="s">
        <v>1694</v>
      </c>
      <c r="C1682" s="172" t="s">
        <v>42</v>
      </c>
    </row>
    <row r="1683" spans="1:3" x14ac:dyDescent="0.4">
      <c r="A1683" s="5">
        <v>4828</v>
      </c>
      <c r="B1683" s="3" t="s">
        <v>1695</v>
      </c>
      <c r="C1683" s="172" t="s">
        <v>42</v>
      </c>
    </row>
    <row r="1684" spans="1:3" x14ac:dyDescent="0.4">
      <c r="A1684" s="5">
        <v>4829</v>
      </c>
      <c r="B1684" s="3" t="s">
        <v>1696</v>
      </c>
      <c r="C1684" s="172" t="s">
        <v>44</v>
      </c>
    </row>
    <row r="1685" spans="1:3" x14ac:dyDescent="0.4">
      <c r="A1685" s="5">
        <v>4832</v>
      </c>
      <c r="B1685" s="3" t="s">
        <v>1697</v>
      </c>
      <c r="C1685" s="172" t="s">
        <v>42</v>
      </c>
    </row>
    <row r="1686" spans="1:3" x14ac:dyDescent="0.4">
      <c r="A1686" s="5">
        <v>4833</v>
      </c>
      <c r="B1686" s="3" t="s">
        <v>1698</v>
      </c>
      <c r="C1686" s="172" t="s">
        <v>42</v>
      </c>
    </row>
    <row r="1687" spans="1:3" x14ac:dyDescent="0.4">
      <c r="A1687" s="5">
        <v>4834</v>
      </c>
      <c r="B1687" s="3" t="s">
        <v>1699</v>
      </c>
      <c r="C1687" s="172" t="s">
        <v>44</v>
      </c>
    </row>
    <row r="1688" spans="1:3" x14ac:dyDescent="0.4">
      <c r="A1688" s="5">
        <v>4837</v>
      </c>
      <c r="B1688" s="3" t="s">
        <v>1700</v>
      </c>
      <c r="C1688" s="172" t="s">
        <v>42</v>
      </c>
    </row>
    <row r="1689" spans="1:3" x14ac:dyDescent="0.4">
      <c r="A1689" s="5">
        <v>4838</v>
      </c>
      <c r="B1689" s="3" t="s">
        <v>1701</v>
      </c>
      <c r="C1689" s="172" t="s">
        <v>42</v>
      </c>
    </row>
    <row r="1690" spans="1:3" x14ac:dyDescent="0.4">
      <c r="A1690" s="5">
        <v>4839</v>
      </c>
      <c r="B1690" s="3" t="s">
        <v>1702</v>
      </c>
      <c r="C1690" s="172" t="s">
        <v>42</v>
      </c>
    </row>
    <row r="1691" spans="1:3" x14ac:dyDescent="0.4">
      <c r="A1691" s="5">
        <v>4840</v>
      </c>
      <c r="B1691" s="3" t="s">
        <v>1703</v>
      </c>
      <c r="C1691" s="172" t="s">
        <v>51</v>
      </c>
    </row>
    <row r="1692" spans="1:3" x14ac:dyDescent="0.4">
      <c r="A1692" s="5">
        <v>4845</v>
      </c>
      <c r="B1692" s="3" t="s">
        <v>1704</v>
      </c>
      <c r="C1692" s="172" t="s">
        <v>45</v>
      </c>
    </row>
    <row r="1693" spans="1:3" x14ac:dyDescent="0.4">
      <c r="A1693" s="5">
        <v>4847</v>
      </c>
      <c r="B1693" s="3" t="s">
        <v>1705</v>
      </c>
      <c r="C1693" s="172" t="s">
        <v>45</v>
      </c>
    </row>
    <row r="1694" spans="1:3" x14ac:dyDescent="0.4">
      <c r="A1694" s="5">
        <v>4848</v>
      </c>
      <c r="B1694" s="3" t="s">
        <v>1706</v>
      </c>
      <c r="C1694" s="172" t="s">
        <v>51</v>
      </c>
    </row>
    <row r="1695" spans="1:3" x14ac:dyDescent="0.4">
      <c r="A1695" s="5">
        <v>4849</v>
      </c>
      <c r="B1695" s="3" t="s">
        <v>1707</v>
      </c>
      <c r="C1695" s="172" t="s">
        <v>42</v>
      </c>
    </row>
    <row r="1696" spans="1:3" x14ac:dyDescent="0.4">
      <c r="A1696" s="5">
        <v>4875</v>
      </c>
      <c r="B1696" s="3" t="s">
        <v>1708</v>
      </c>
      <c r="C1696" s="172" t="s">
        <v>51</v>
      </c>
    </row>
    <row r="1697" spans="1:3" x14ac:dyDescent="0.4">
      <c r="A1697" s="5">
        <v>4880</v>
      </c>
      <c r="B1697" s="3" t="s">
        <v>1709</v>
      </c>
      <c r="C1697" s="172" t="s">
        <v>49</v>
      </c>
    </row>
    <row r="1698" spans="1:3" x14ac:dyDescent="0.4">
      <c r="A1698" s="5">
        <v>4881</v>
      </c>
      <c r="B1698" s="3" t="s">
        <v>4048</v>
      </c>
      <c r="C1698" s="173"/>
    </row>
    <row r="1699" spans="1:3" x14ac:dyDescent="0.4">
      <c r="A1699" s="5">
        <v>4882</v>
      </c>
      <c r="B1699" s="3" t="s">
        <v>4078</v>
      </c>
      <c r="C1699" s="173"/>
    </row>
    <row r="1700" spans="1:3" x14ac:dyDescent="0.4">
      <c r="A1700" s="5">
        <v>4883</v>
      </c>
      <c r="B1700" s="3" t="s">
        <v>3996</v>
      </c>
      <c r="C1700" s="173" t="s">
        <v>4024</v>
      </c>
    </row>
    <row r="1701" spans="1:3" x14ac:dyDescent="0.4">
      <c r="A1701" s="5">
        <v>4884</v>
      </c>
      <c r="B1701" s="3" t="s">
        <v>4049</v>
      </c>
      <c r="C1701" s="173"/>
    </row>
    <row r="1702" spans="1:3" x14ac:dyDescent="0.4">
      <c r="A1702" s="5">
        <v>4885</v>
      </c>
      <c r="B1702" s="3" t="s">
        <v>4110</v>
      </c>
      <c r="C1702" s="173"/>
    </row>
    <row r="1703" spans="1:3" x14ac:dyDescent="0.4">
      <c r="A1703" s="5">
        <v>4888</v>
      </c>
      <c r="B1703" s="3" t="s">
        <v>4087</v>
      </c>
      <c r="C1703" s="173"/>
    </row>
    <row r="1704" spans="1:3" x14ac:dyDescent="0.4">
      <c r="A1704" s="5">
        <v>4889</v>
      </c>
      <c r="B1704" s="3" t="s">
        <v>4139</v>
      </c>
      <c r="C1704" s="184"/>
    </row>
    <row r="1705" spans="1:3" x14ac:dyDescent="0.4">
      <c r="A1705" s="5">
        <v>4890</v>
      </c>
      <c r="B1705" s="3" t="s">
        <v>4226</v>
      </c>
      <c r="C1705" s="184"/>
    </row>
    <row r="1706" spans="1:3" x14ac:dyDescent="0.4">
      <c r="A1706" s="5">
        <v>4901</v>
      </c>
      <c r="B1706" s="3" t="s">
        <v>1710</v>
      </c>
      <c r="C1706" s="172" t="s">
        <v>42</v>
      </c>
    </row>
    <row r="1707" spans="1:3" x14ac:dyDescent="0.4">
      <c r="A1707" s="5">
        <v>4902</v>
      </c>
      <c r="B1707" s="3" t="s">
        <v>1711</v>
      </c>
      <c r="C1707" s="172" t="s">
        <v>42</v>
      </c>
    </row>
    <row r="1708" spans="1:3" x14ac:dyDescent="0.4">
      <c r="A1708" s="5">
        <v>4911</v>
      </c>
      <c r="B1708" s="3" t="s">
        <v>1712</v>
      </c>
      <c r="C1708" s="172" t="s">
        <v>51</v>
      </c>
    </row>
    <row r="1709" spans="1:3" x14ac:dyDescent="0.4">
      <c r="A1709" s="5">
        <v>4912</v>
      </c>
      <c r="B1709" s="3" t="s">
        <v>1713</v>
      </c>
      <c r="C1709" s="172" t="s">
        <v>51</v>
      </c>
    </row>
    <row r="1710" spans="1:3" x14ac:dyDescent="0.4">
      <c r="A1710" s="5">
        <v>4914</v>
      </c>
      <c r="B1710" s="3" t="s">
        <v>1714</v>
      </c>
      <c r="C1710" s="172" t="s">
        <v>42</v>
      </c>
    </row>
    <row r="1711" spans="1:3" x14ac:dyDescent="0.4">
      <c r="A1711" s="5">
        <v>4917</v>
      </c>
      <c r="B1711" s="3" t="s">
        <v>1715</v>
      </c>
      <c r="C1711" s="172" t="s">
        <v>42</v>
      </c>
    </row>
    <row r="1712" spans="1:3" x14ac:dyDescent="0.4">
      <c r="A1712" s="5">
        <v>4918</v>
      </c>
      <c r="B1712" s="3" t="s">
        <v>1716</v>
      </c>
      <c r="C1712" s="172" t="s">
        <v>42</v>
      </c>
    </row>
    <row r="1713" spans="1:4" x14ac:dyDescent="0.4">
      <c r="A1713" s="5">
        <v>4919</v>
      </c>
      <c r="B1713" s="3" t="s">
        <v>1717</v>
      </c>
      <c r="C1713" s="172" t="s">
        <v>51</v>
      </c>
    </row>
    <row r="1714" spans="1:4" x14ac:dyDescent="0.4">
      <c r="A1714" s="5">
        <v>4920</v>
      </c>
      <c r="B1714" s="3" t="s">
        <v>1718</v>
      </c>
      <c r="C1714" s="172" t="s">
        <v>3977</v>
      </c>
    </row>
    <row r="1715" spans="1:4" x14ac:dyDescent="0.4">
      <c r="A1715" s="5">
        <v>4921</v>
      </c>
      <c r="B1715" s="3" t="s">
        <v>1719</v>
      </c>
      <c r="C1715" s="172" t="s">
        <v>42</v>
      </c>
    </row>
    <row r="1716" spans="1:4" x14ac:dyDescent="0.4">
      <c r="A1716" s="5">
        <v>4922</v>
      </c>
      <c r="B1716" s="3" t="s">
        <v>1720</v>
      </c>
      <c r="C1716" s="172" t="s">
        <v>42</v>
      </c>
      <c r="D1716" s="181">
        <v>43910</v>
      </c>
    </row>
    <row r="1717" spans="1:4" x14ac:dyDescent="0.4">
      <c r="A1717" s="5">
        <v>4923</v>
      </c>
      <c r="B1717" s="3" t="s">
        <v>1721</v>
      </c>
      <c r="C1717" s="172" t="s">
        <v>42</v>
      </c>
    </row>
    <row r="1718" spans="1:4" x14ac:dyDescent="0.4">
      <c r="A1718" s="5">
        <v>4925</v>
      </c>
      <c r="B1718" s="3" t="s">
        <v>1722</v>
      </c>
      <c r="C1718" s="172" t="s">
        <v>42</v>
      </c>
    </row>
    <row r="1719" spans="1:4" x14ac:dyDescent="0.4">
      <c r="A1719" s="5">
        <v>4926</v>
      </c>
      <c r="B1719" s="3" t="s">
        <v>1723</v>
      </c>
      <c r="C1719" s="172" t="s">
        <v>42</v>
      </c>
    </row>
    <row r="1720" spans="1:4" x14ac:dyDescent="0.4">
      <c r="A1720" s="5">
        <v>4927</v>
      </c>
      <c r="B1720" s="3" t="s">
        <v>1724</v>
      </c>
      <c r="C1720" s="172" t="s">
        <v>51</v>
      </c>
    </row>
    <row r="1721" spans="1:4" x14ac:dyDescent="0.4">
      <c r="A1721" s="5">
        <v>4928</v>
      </c>
      <c r="B1721" s="3" t="s">
        <v>1725</v>
      </c>
      <c r="C1721" s="172" t="s">
        <v>48</v>
      </c>
    </row>
    <row r="1722" spans="1:4" x14ac:dyDescent="0.4">
      <c r="A1722" s="5">
        <v>4929</v>
      </c>
      <c r="B1722" s="3" t="s">
        <v>1726</v>
      </c>
      <c r="C1722" s="172" t="s">
        <v>42</v>
      </c>
    </row>
    <row r="1723" spans="1:4" x14ac:dyDescent="0.4">
      <c r="A1723" s="5">
        <v>4930</v>
      </c>
      <c r="B1723" s="3" t="s">
        <v>4001</v>
      </c>
      <c r="C1723" s="173" t="s">
        <v>4025</v>
      </c>
    </row>
    <row r="1724" spans="1:4" x14ac:dyDescent="0.4">
      <c r="A1724" s="5">
        <v>4931</v>
      </c>
      <c r="B1724" s="3" t="s">
        <v>1727</v>
      </c>
      <c r="C1724" s="172" t="s">
        <v>48</v>
      </c>
    </row>
    <row r="1725" spans="1:4" x14ac:dyDescent="0.4">
      <c r="A1725" s="5">
        <v>4932</v>
      </c>
      <c r="B1725" s="3" t="s">
        <v>4071</v>
      </c>
      <c r="C1725" s="173"/>
    </row>
    <row r="1726" spans="1:4" x14ac:dyDescent="0.4">
      <c r="A1726" s="5">
        <v>4933</v>
      </c>
      <c r="B1726" s="3" t="s">
        <v>4005</v>
      </c>
      <c r="C1726" s="173" t="s">
        <v>4024</v>
      </c>
    </row>
    <row r="1727" spans="1:4" x14ac:dyDescent="0.4">
      <c r="A1727" s="5">
        <v>4934</v>
      </c>
      <c r="B1727" s="3" t="s">
        <v>4014</v>
      </c>
      <c r="C1727" s="173" t="s">
        <v>4023</v>
      </c>
    </row>
    <row r="1728" spans="1:4" x14ac:dyDescent="0.4">
      <c r="A1728" s="5">
        <v>4935</v>
      </c>
      <c r="B1728" s="3" t="s">
        <v>4050</v>
      </c>
      <c r="C1728" s="173"/>
    </row>
    <row r="1729" spans="1:3" x14ac:dyDescent="0.4">
      <c r="A1729" s="5">
        <v>4936</v>
      </c>
      <c r="B1729" s="3" t="s">
        <v>4113</v>
      </c>
      <c r="C1729" s="173"/>
    </row>
    <row r="1730" spans="1:3" x14ac:dyDescent="0.4">
      <c r="A1730" s="5">
        <v>4937</v>
      </c>
      <c r="B1730" s="3" t="s">
        <v>4064</v>
      </c>
      <c r="C1730" s="173"/>
    </row>
    <row r="1731" spans="1:3" x14ac:dyDescent="0.4">
      <c r="A1731" s="5">
        <v>4951</v>
      </c>
      <c r="B1731" s="3" t="s">
        <v>1728</v>
      </c>
      <c r="C1731" s="172" t="s">
        <v>42</v>
      </c>
    </row>
    <row r="1732" spans="1:3" x14ac:dyDescent="0.4">
      <c r="A1732" s="5">
        <v>4952</v>
      </c>
      <c r="B1732" s="3" t="s">
        <v>1729</v>
      </c>
      <c r="C1732" s="172" t="s">
        <v>42</v>
      </c>
    </row>
    <row r="1733" spans="1:3" x14ac:dyDescent="0.4">
      <c r="A1733" s="5">
        <v>4955</v>
      </c>
      <c r="B1733" s="3" t="s">
        <v>1730</v>
      </c>
      <c r="C1733" s="172" t="s">
        <v>51</v>
      </c>
    </row>
    <row r="1734" spans="1:3" x14ac:dyDescent="0.4">
      <c r="A1734" s="5">
        <v>4956</v>
      </c>
      <c r="B1734" s="3" t="s">
        <v>1731</v>
      </c>
      <c r="C1734" s="172" t="s">
        <v>42</v>
      </c>
    </row>
    <row r="1735" spans="1:3" x14ac:dyDescent="0.4">
      <c r="A1735" s="5">
        <v>4957</v>
      </c>
      <c r="B1735" s="3" t="s">
        <v>1732</v>
      </c>
      <c r="C1735" s="172" t="s">
        <v>42</v>
      </c>
    </row>
    <row r="1736" spans="1:3" x14ac:dyDescent="0.4">
      <c r="A1736" s="5">
        <v>4958</v>
      </c>
      <c r="B1736" s="3" t="s">
        <v>1733</v>
      </c>
      <c r="C1736" s="172" t="s">
        <v>48</v>
      </c>
    </row>
    <row r="1737" spans="1:3" x14ac:dyDescent="0.4">
      <c r="A1737" s="5">
        <v>4960</v>
      </c>
      <c r="B1737" s="3" t="s">
        <v>1734</v>
      </c>
      <c r="C1737" s="172" t="s">
        <v>42</v>
      </c>
    </row>
    <row r="1738" spans="1:3" x14ac:dyDescent="0.4">
      <c r="A1738" s="5">
        <v>4962</v>
      </c>
      <c r="B1738" s="3" t="s">
        <v>1735</v>
      </c>
      <c r="C1738" s="172" t="s">
        <v>42</v>
      </c>
    </row>
    <row r="1739" spans="1:3" x14ac:dyDescent="0.4">
      <c r="A1739" s="5">
        <v>4963</v>
      </c>
      <c r="B1739" s="3" t="s">
        <v>1736</v>
      </c>
      <c r="C1739" s="172" t="s">
        <v>51</v>
      </c>
    </row>
    <row r="1740" spans="1:3" x14ac:dyDescent="0.4">
      <c r="A1740" s="5">
        <v>4966</v>
      </c>
      <c r="B1740" s="3" t="s">
        <v>1737</v>
      </c>
      <c r="C1740" s="172" t="s">
        <v>42</v>
      </c>
    </row>
    <row r="1741" spans="1:3" x14ac:dyDescent="0.4">
      <c r="A1741" s="5">
        <v>4967</v>
      </c>
      <c r="B1741" s="3" t="s">
        <v>1738</v>
      </c>
      <c r="C1741" s="172" t="s">
        <v>51</v>
      </c>
    </row>
    <row r="1742" spans="1:3" x14ac:dyDescent="0.4">
      <c r="A1742" s="5">
        <v>4968</v>
      </c>
      <c r="B1742" s="3" t="s">
        <v>1739</v>
      </c>
      <c r="C1742" s="172" t="s">
        <v>42</v>
      </c>
    </row>
    <row r="1743" spans="1:3" x14ac:dyDescent="0.4">
      <c r="A1743" s="5">
        <v>4970</v>
      </c>
      <c r="B1743" s="3" t="s">
        <v>1740</v>
      </c>
      <c r="C1743" s="172" t="s">
        <v>42</v>
      </c>
    </row>
    <row r="1744" spans="1:3" x14ac:dyDescent="0.4">
      <c r="A1744" s="5">
        <v>4971</v>
      </c>
      <c r="B1744" s="3" t="s">
        <v>1741</v>
      </c>
      <c r="C1744" s="172" t="s">
        <v>51</v>
      </c>
    </row>
    <row r="1745" spans="1:3" x14ac:dyDescent="0.4">
      <c r="A1745" s="5">
        <v>4972</v>
      </c>
      <c r="B1745" s="3" t="s">
        <v>1742</v>
      </c>
      <c r="C1745" s="172" t="s">
        <v>42</v>
      </c>
    </row>
    <row r="1746" spans="1:3" x14ac:dyDescent="0.4">
      <c r="A1746" s="5">
        <v>4973</v>
      </c>
      <c r="B1746" s="3" t="s">
        <v>1743</v>
      </c>
      <c r="C1746" s="172" t="s">
        <v>42</v>
      </c>
    </row>
    <row r="1747" spans="1:3" x14ac:dyDescent="0.4">
      <c r="A1747" s="5">
        <v>4974</v>
      </c>
      <c r="B1747" s="3" t="s">
        <v>1744</v>
      </c>
      <c r="C1747" s="172" t="s">
        <v>42</v>
      </c>
    </row>
    <row r="1748" spans="1:3" x14ac:dyDescent="0.4">
      <c r="A1748" s="5">
        <v>4975</v>
      </c>
      <c r="B1748" s="3" t="s">
        <v>1745</v>
      </c>
      <c r="C1748" s="172" t="s">
        <v>42</v>
      </c>
    </row>
    <row r="1749" spans="1:3" x14ac:dyDescent="0.4">
      <c r="A1749" s="5">
        <v>4976</v>
      </c>
      <c r="B1749" s="3" t="s">
        <v>1746</v>
      </c>
      <c r="C1749" s="172" t="s">
        <v>45</v>
      </c>
    </row>
    <row r="1750" spans="1:3" x14ac:dyDescent="0.4">
      <c r="A1750" s="5">
        <v>4977</v>
      </c>
      <c r="B1750" s="3" t="s">
        <v>1747</v>
      </c>
      <c r="C1750" s="172" t="s">
        <v>42</v>
      </c>
    </row>
    <row r="1751" spans="1:3" x14ac:dyDescent="0.4">
      <c r="A1751" s="5">
        <v>4978</v>
      </c>
      <c r="B1751" s="3" t="s">
        <v>1748</v>
      </c>
      <c r="C1751" s="172" t="s">
        <v>42</v>
      </c>
    </row>
    <row r="1752" spans="1:3" x14ac:dyDescent="0.4">
      <c r="A1752" s="5">
        <v>4979</v>
      </c>
      <c r="B1752" s="3" t="s">
        <v>1749</v>
      </c>
      <c r="C1752" s="172" t="s">
        <v>51</v>
      </c>
    </row>
    <row r="1753" spans="1:3" x14ac:dyDescent="0.4">
      <c r="A1753" s="5">
        <v>4980</v>
      </c>
      <c r="B1753" s="3" t="s">
        <v>1750</v>
      </c>
      <c r="C1753" s="172" t="s">
        <v>42</v>
      </c>
    </row>
    <row r="1754" spans="1:3" x14ac:dyDescent="0.4">
      <c r="A1754" s="5">
        <v>4985</v>
      </c>
      <c r="B1754" s="3" t="s">
        <v>1751</v>
      </c>
      <c r="C1754" s="172" t="s">
        <v>51</v>
      </c>
    </row>
    <row r="1755" spans="1:3" x14ac:dyDescent="0.4">
      <c r="A1755" s="5">
        <v>4987</v>
      </c>
      <c r="B1755" s="3" t="s">
        <v>1752</v>
      </c>
      <c r="C1755" s="172" t="s">
        <v>42</v>
      </c>
    </row>
    <row r="1756" spans="1:3" x14ac:dyDescent="0.4">
      <c r="A1756" s="5">
        <v>4990</v>
      </c>
      <c r="B1756" s="3" t="s">
        <v>1753</v>
      </c>
      <c r="C1756" s="172" t="s">
        <v>42</v>
      </c>
    </row>
    <row r="1757" spans="1:3" x14ac:dyDescent="0.4">
      <c r="A1757" s="5">
        <v>4992</v>
      </c>
      <c r="B1757" s="3" t="s">
        <v>1754</v>
      </c>
      <c r="C1757" s="172" t="s">
        <v>50</v>
      </c>
    </row>
    <row r="1758" spans="1:3" x14ac:dyDescent="0.4">
      <c r="A1758" s="5">
        <v>4994</v>
      </c>
      <c r="B1758" s="3" t="s">
        <v>1755</v>
      </c>
      <c r="C1758" s="172" t="s">
        <v>42</v>
      </c>
    </row>
    <row r="1759" spans="1:3" x14ac:dyDescent="0.4">
      <c r="A1759" s="5">
        <v>4995</v>
      </c>
      <c r="B1759" s="3" t="s">
        <v>1756</v>
      </c>
      <c r="C1759" s="172" t="s">
        <v>50</v>
      </c>
    </row>
    <row r="1760" spans="1:3" x14ac:dyDescent="0.4">
      <c r="A1760" s="5">
        <v>4996</v>
      </c>
      <c r="B1760" s="3" t="s">
        <v>1757</v>
      </c>
      <c r="C1760" s="172" t="s">
        <v>49</v>
      </c>
    </row>
    <row r="1761" spans="1:3" x14ac:dyDescent="0.4">
      <c r="A1761" s="5">
        <v>4997</v>
      </c>
      <c r="B1761" s="3" t="s">
        <v>1758</v>
      </c>
      <c r="C1761" s="172" t="s">
        <v>42</v>
      </c>
    </row>
    <row r="1762" spans="1:3" x14ac:dyDescent="0.4">
      <c r="A1762" s="5">
        <v>4998</v>
      </c>
      <c r="B1762" s="3" t="s">
        <v>1759</v>
      </c>
      <c r="C1762" s="172" t="s">
        <v>42</v>
      </c>
    </row>
    <row r="1763" spans="1:3" x14ac:dyDescent="0.4">
      <c r="A1763" s="5">
        <v>4999</v>
      </c>
      <c r="B1763" s="3" t="s">
        <v>1760</v>
      </c>
      <c r="C1763" s="172" t="s">
        <v>42</v>
      </c>
    </row>
    <row r="1764" spans="1:3" x14ac:dyDescent="0.4">
      <c r="A1764" s="5">
        <v>5008</v>
      </c>
      <c r="B1764" s="3" t="s">
        <v>1761</v>
      </c>
      <c r="C1764" s="172" t="s">
        <v>42</v>
      </c>
    </row>
    <row r="1765" spans="1:3" x14ac:dyDescent="0.4">
      <c r="A1765" s="5">
        <v>5009</v>
      </c>
      <c r="B1765" s="3" t="s">
        <v>1762</v>
      </c>
      <c r="C1765" s="172" t="s">
        <v>42</v>
      </c>
    </row>
    <row r="1766" spans="1:3" x14ac:dyDescent="0.4">
      <c r="A1766" s="5">
        <v>5010</v>
      </c>
      <c r="B1766" s="3" t="s">
        <v>1763</v>
      </c>
      <c r="C1766" s="172" t="s">
        <v>51</v>
      </c>
    </row>
    <row r="1767" spans="1:3" x14ac:dyDescent="0.4">
      <c r="A1767" s="5">
        <v>5011</v>
      </c>
      <c r="B1767" s="3" t="s">
        <v>1764</v>
      </c>
      <c r="C1767" s="172" t="s">
        <v>42</v>
      </c>
    </row>
    <row r="1768" spans="1:3" x14ac:dyDescent="0.4">
      <c r="A1768" s="5">
        <v>5013</v>
      </c>
      <c r="B1768" s="3" t="s">
        <v>1765</v>
      </c>
      <c r="C1768" s="172" t="s">
        <v>42</v>
      </c>
    </row>
    <row r="1769" spans="1:3" x14ac:dyDescent="0.4">
      <c r="A1769" s="5">
        <v>5015</v>
      </c>
      <c r="B1769" s="3" t="s">
        <v>1766</v>
      </c>
      <c r="C1769" s="172" t="s">
        <v>51</v>
      </c>
    </row>
    <row r="1770" spans="1:3" x14ac:dyDescent="0.4">
      <c r="A1770" s="5">
        <v>5017</v>
      </c>
      <c r="B1770" s="3" t="s">
        <v>1767</v>
      </c>
      <c r="C1770" s="172" t="s">
        <v>42</v>
      </c>
    </row>
    <row r="1771" spans="1:3" x14ac:dyDescent="0.4">
      <c r="A1771" s="5">
        <v>5018</v>
      </c>
      <c r="B1771" s="3" t="s">
        <v>1768</v>
      </c>
      <c r="C1771" s="172" t="s">
        <v>3977</v>
      </c>
    </row>
    <row r="1772" spans="1:3" x14ac:dyDescent="0.4">
      <c r="A1772" s="5">
        <v>5019</v>
      </c>
      <c r="B1772" s="3" t="s">
        <v>1769</v>
      </c>
      <c r="C1772" s="172" t="s">
        <v>42</v>
      </c>
    </row>
    <row r="1773" spans="1:3" x14ac:dyDescent="0.4">
      <c r="A1773" s="5">
        <v>5020</v>
      </c>
      <c r="B1773" s="3" t="s">
        <v>1770</v>
      </c>
      <c r="C1773" s="172" t="s">
        <v>42</v>
      </c>
    </row>
    <row r="1774" spans="1:3" x14ac:dyDescent="0.4">
      <c r="A1774" s="5">
        <v>5021</v>
      </c>
      <c r="B1774" s="3" t="s">
        <v>1771</v>
      </c>
      <c r="C1774" s="172" t="s">
        <v>42</v>
      </c>
    </row>
    <row r="1775" spans="1:3" x14ac:dyDescent="0.4">
      <c r="A1775" s="5">
        <v>5025</v>
      </c>
      <c r="B1775" s="3" t="s">
        <v>4198</v>
      </c>
      <c r="C1775" s="184"/>
    </row>
    <row r="1776" spans="1:3" x14ac:dyDescent="0.4">
      <c r="A1776" s="5">
        <v>5026</v>
      </c>
      <c r="B1776" s="3" t="s">
        <v>4216</v>
      </c>
      <c r="C1776" s="184"/>
    </row>
    <row r="1777" spans="1:4" x14ac:dyDescent="0.4">
      <c r="A1777" s="5">
        <v>5028</v>
      </c>
      <c r="B1777" s="3" t="s">
        <v>4207</v>
      </c>
      <c r="C1777" s="184"/>
    </row>
    <row r="1778" spans="1:4" x14ac:dyDescent="0.4">
      <c r="A1778" s="5">
        <v>5029</v>
      </c>
      <c r="B1778" s="3" t="s">
        <v>4209</v>
      </c>
      <c r="C1778" s="184"/>
    </row>
    <row r="1779" spans="1:4" x14ac:dyDescent="0.4">
      <c r="A1779" s="5">
        <v>5031</v>
      </c>
      <c r="B1779" s="3" t="s">
        <v>4212</v>
      </c>
      <c r="C1779" s="184"/>
    </row>
    <row r="1780" spans="1:4" x14ac:dyDescent="0.4">
      <c r="A1780" s="5">
        <v>5032</v>
      </c>
      <c r="B1780" s="3" t="s">
        <v>4217</v>
      </c>
      <c r="C1780" s="184"/>
    </row>
    <row r="1781" spans="1:4" x14ac:dyDescent="0.4">
      <c r="A1781" s="5">
        <v>5033</v>
      </c>
      <c r="B1781" s="3" t="s">
        <v>4221</v>
      </c>
      <c r="C1781" s="184"/>
    </row>
    <row r="1782" spans="1:4" x14ac:dyDescent="0.4">
      <c r="A1782" s="5">
        <v>5070</v>
      </c>
      <c r="B1782" s="3" t="s">
        <v>1772</v>
      </c>
      <c r="C1782" s="172" t="s">
        <v>51</v>
      </c>
    </row>
    <row r="1783" spans="1:4" x14ac:dyDescent="0.4">
      <c r="A1783" s="5">
        <v>5071</v>
      </c>
      <c r="B1783" s="3" t="s">
        <v>1773</v>
      </c>
      <c r="C1783" s="172" t="s">
        <v>42</v>
      </c>
    </row>
    <row r="1784" spans="1:4" x14ac:dyDescent="0.4">
      <c r="A1784" s="5">
        <v>5074</v>
      </c>
      <c r="B1784" s="3" t="s">
        <v>4085</v>
      </c>
      <c r="C1784" s="173"/>
    </row>
    <row r="1785" spans="1:4" x14ac:dyDescent="0.4">
      <c r="A1785" s="5">
        <v>5078</v>
      </c>
      <c r="B1785" s="3" t="s">
        <v>4201</v>
      </c>
      <c r="C1785" s="184"/>
    </row>
    <row r="1786" spans="1:4" x14ac:dyDescent="0.4">
      <c r="A1786" s="5">
        <v>5079</v>
      </c>
      <c r="B1786" s="3" t="s">
        <v>4206</v>
      </c>
      <c r="C1786" s="184"/>
    </row>
    <row r="1787" spans="1:4" x14ac:dyDescent="0.4">
      <c r="A1787" s="5">
        <v>5101</v>
      </c>
      <c r="B1787" s="3" t="s">
        <v>1774</v>
      </c>
      <c r="C1787" s="172" t="s">
        <v>51</v>
      </c>
    </row>
    <row r="1788" spans="1:4" x14ac:dyDescent="0.4">
      <c r="A1788" s="5">
        <v>5103</v>
      </c>
      <c r="B1788" s="3" t="s">
        <v>1775</v>
      </c>
      <c r="C1788" s="172" t="s">
        <v>42</v>
      </c>
      <c r="D1788" s="182">
        <v>43910</v>
      </c>
    </row>
    <row r="1789" spans="1:4" x14ac:dyDescent="0.4">
      <c r="A1789" s="5">
        <v>5104</v>
      </c>
      <c r="B1789" s="3" t="s">
        <v>1776</v>
      </c>
      <c r="C1789" s="172" t="s">
        <v>42</v>
      </c>
    </row>
    <row r="1790" spans="1:4" x14ac:dyDescent="0.4">
      <c r="A1790" s="5">
        <v>5105</v>
      </c>
      <c r="B1790" s="3" t="s">
        <v>1777</v>
      </c>
      <c r="C1790" s="172" t="s">
        <v>51</v>
      </c>
    </row>
    <row r="1791" spans="1:4" x14ac:dyDescent="0.4">
      <c r="A1791" s="5">
        <v>5108</v>
      </c>
      <c r="B1791" s="3" t="s">
        <v>1778</v>
      </c>
      <c r="C1791" s="172" t="s">
        <v>51</v>
      </c>
    </row>
    <row r="1792" spans="1:4" x14ac:dyDescent="0.4">
      <c r="A1792" s="5">
        <v>5110</v>
      </c>
      <c r="B1792" s="3" t="s">
        <v>1779</v>
      </c>
      <c r="C1792" s="172" t="s">
        <v>51</v>
      </c>
    </row>
    <row r="1793" spans="1:3" x14ac:dyDescent="0.4">
      <c r="A1793" s="5">
        <v>5121</v>
      </c>
      <c r="B1793" s="3" t="s">
        <v>1780</v>
      </c>
      <c r="C1793" s="172" t="s">
        <v>42</v>
      </c>
    </row>
    <row r="1794" spans="1:3" x14ac:dyDescent="0.4">
      <c r="A1794" s="5">
        <v>5122</v>
      </c>
      <c r="B1794" s="3" t="s">
        <v>1781</v>
      </c>
      <c r="C1794" s="172" t="s">
        <v>42</v>
      </c>
    </row>
    <row r="1795" spans="1:3" x14ac:dyDescent="0.4">
      <c r="A1795" s="5">
        <v>5142</v>
      </c>
      <c r="B1795" s="3" t="s">
        <v>1782</v>
      </c>
      <c r="C1795" s="172" t="s">
        <v>42</v>
      </c>
    </row>
    <row r="1796" spans="1:3" x14ac:dyDescent="0.4">
      <c r="A1796" s="5">
        <v>5161</v>
      </c>
      <c r="B1796" s="3" t="s">
        <v>1783</v>
      </c>
      <c r="C1796" s="172" t="s">
        <v>42</v>
      </c>
    </row>
    <row r="1797" spans="1:3" x14ac:dyDescent="0.4">
      <c r="A1797" s="5">
        <v>5162</v>
      </c>
      <c r="B1797" s="3" t="s">
        <v>1784</v>
      </c>
      <c r="C1797" s="172" t="s">
        <v>42</v>
      </c>
    </row>
    <row r="1798" spans="1:3" x14ac:dyDescent="0.4">
      <c r="A1798" s="5">
        <v>5184</v>
      </c>
      <c r="B1798" s="3" t="s">
        <v>1785</v>
      </c>
      <c r="C1798" s="172" t="s">
        <v>51</v>
      </c>
    </row>
    <row r="1799" spans="1:3" x14ac:dyDescent="0.4">
      <c r="A1799" s="5">
        <v>5185</v>
      </c>
      <c r="B1799" s="3" t="s">
        <v>1786</v>
      </c>
      <c r="C1799" s="172" t="s">
        <v>42</v>
      </c>
    </row>
    <row r="1800" spans="1:3" x14ac:dyDescent="0.4">
      <c r="A1800" s="5">
        <v>5186</v>
      </c>
      <c r="B1800" s="3" t="s">
        <v>1787</v>
      </c>
      <c r="C1800" s="172" t="s">
        <v>42</v>
      </c>
    </row>
    <row r="1801" spans="1:3" x14ac:dyDescent="0.4">
      <c r="A1801" s="5">
        <v>5187</v>
      </c>
      <c r="B1801" s="3" t="s">
        <v>1788</v>
      </c>
      <c r="C1801" s="172" t="s">
        <v>51</v>
      </c>
    </row>
    <row r="1802" spans="1:3" x14ac:dyDescent="0.4">
      <c r="A1802" s="5">
        <v>5189</v>
      </c>
      <c r="B1802" s="3" t="s">
        <v>1789</v>
      </c>
      <c r="C1802" s="172" t="s">
        <v>42</v>
      </c>
    </row>
    <row r="1803" spans="1:3" x14ac:dyDescent="0.4">
      <c r="A1803" s="5">
        <v>5191</v>
      </c>
      <c r="B1803" s="3" t="s">
        <v>1790</v>
      </c>
      <c r="C1803" s="172" t="s">
        <v>42</v>
      </c>
    </row>
    <row r="1804" spans="1:3" x14ac:dyDescent="0.4">
      <c r="A1804" s="5">
        <v>5192</v>
      </c>
      <c r="B1804" s="3" t="s">
        <v>1791</v>
      </c>
      <c r="C1804" s="172" t="s">
        <v>42</v>
      </c>
    </row>
    <row r="1805" spans="1:3" x14ac:dyDescent="0.4">
      <c r="A1805" s="5">
        <v>5194</v>
      </c>
      <c r="B1805" s="3" t="s">
        <v>1792</v>
      </c>
      <c r="C1805" s="172" t="s">
        <v>42</v>
      </c>
    </row>
    <row r="1806" spans="1:3" x14ac:dyDescent="0.4">
      <c r="A1806" s="5">
        <v>5195</v>
      </c>
      <c r="B1806" s="3" t="s">
        <v>1793</v>
      </c>
      <c r="C1806" s="172" t="s">
        <v>42</v>
      </c>
    </row>
    <row r="1807" spans="1:3" x14ac:dyDescent="0.4">
      <c r="A1807" s="5">
        <v>5199</v>
      </c>
      <c r="B1807" s="3" t="s">
        <v>1794</v>
      </c>
      <c r="C1807" s="172" t="s">
        <v>42</v>
      </c>
    </row>
    <row r="1808" spans="1:3" x14ac:dyDescent="0.4">
      <c r="A1808" s="5">
        <v>5201</v>
      </c>
      <c r="B1808" s="3" t="s">
        <v>1795</v>
      </c>
      <c r="C1808" s="172" t="s">
        <v>51</v>
      </c>
    </row>
    <row r="1809" spans="1:3" x14ac:dyDescent="0.4">
      <c r="A1809" s="5">
        <v>5202</v>
      </c>
      <c r="B1809" s="3" t="s">
        <v>1796</v>
      </c>
      <c r="C1809" s="172" t="s">
        <v>42</v>
      </c>
    </row>
    <row r="1810" spans="1:3" x14ac:dyDescent="0.4">
      <c r="A1810" s="5">
        <v>5204</v>
      </c>
      <c r="B1810" s="3" t="s">
        <v>1797</v>
      </c>
      <c r="C1810" s="172" t="s">
        <v>42</v>
      </c>
    </row>
    <row r="1811" spans="1:3" x14ac:dyDescent="0.4">
      <c r="A1811" s="5">
        <v>5208</v>
      </c>
      <c r="B1811" s="3" t="s">
        <v>1798</v>
      </c>
      <c r="C1811" s="172" t="s">
        <v>42</v>
      </c>
    </row>
    <row r="1812" spans="1:3" x14ac:dyDescent="0.4">
      <c r="A1812" s="5">
        <v>5210</v>
      </c>
      <c r="B1812" s="3" t="s">
        <v>1799</v>
      </c>
      <c r="C1812" s="172" t="s">
        <v>42</v>
      </c>
    </row>
    <row r="1813" spans="1:3" x14ac:dyDescent="0.4">
      <c r="A1813" s="5">
        <v>5212</v>
      </c>
      <c r="B1813" s="3" t="s">
        <v>1800</v>
      </c>
      <c r="C1813" s="172" t="s">
        <v>42</v>
      </c>
    </row>
    <row r="1814" spans="1:3" x14ac:dyDescent="0.4">
      <c r="A1814" s="5">
        <v>5214</v>
      </c>
      <c r="B1814" s="3" t="s">
        <v>1801</v>
      </c>
      <c r="C1814" s="172" t="s">
        <v>51</v>
      </c>
    </row>
    <row r="1815" spans="1:3" x14ac:dyDescent="0.4">
      <c r="A1815" s="5">
        <v>5216</v>
      </c>
      <c r="B1815" s="3" t="s">
        <v>1802</v>
      </c>
      <c r="C1815" s="172" t="s">
        <v>51</v>
      </c>
    </row>
    <row r="1816" spans="1:3" x14ac:dyDescent="0.4">
      <c r="A1816" s="5">
        <v>5217</v>
      </c>
      <c r="B1816" s="3" t="s">
        <v>1803</v>
      </c>
      <c r="C1816" s="172" t="s">
        <v>42</v>
      </c>
    </row>
    <row r="1817" spans="1:3" x14ac:dyDescent="0.4">
      <c r="A1817" s="5">
        <v>5218</v>
      </c>
      <c r="B1817" s="3" t="s">
        <v>1804</v>
      </c>
      <c r="C1817" s="172" t="s">
        <v>49</v>
      </c>
    </row>
    <row r="1818" spans="1:3" x14ac:dyDescent="0.4">
      <c r="A1818" s="5">
        <v>5232</v>
      </c>
      <c r="B1818" s="3" t="s">
        <v>1805</v>
      </c>
      <c r="C1818" s="172" t="s">
        <v>42</v>
      </c>
    </row>
    <row r="1819" spans="1:3" x14ac:dyDescent="0.4">
      <c r="A1819" s="5">
        <v>5233</v>
      </c>
      <c r="B1819" s="3" t="s">
        <v>1806</v>
      </c>
      <c r="C1819" s="172" t="s">
        <v>42</v>
      </c>
    </row>
    <row r="1820" spans="1:3" x14ac:dyDescent="0.4">
      <c r="A1820" s="5">
        <v>5237</v>
      </c>
      <c r="B1820" s="3" t="s">
        <v>1807</v>
      </c>
      <c r="C1820" s="172" t="s">
        <v>42</v>
      </c>
    </row>
    <row r="1821" spans="1:3" x14ac:dyDescent="0.4">
      <c r="A1821" s="5">
        <v>5261</v>
      </c>
      <c r="B1821" s="3" t="s">
        <v>1808</v>
      </c>
      <c r="C1821" s="172" t="s">
        <v>42</v>
      </c>
    </row>
    <row r="1822" spans="1:3" x14ac:dyDescent="0.4">
      <c r="A1822" s="5">
        <v>5262</v>
      </c>
      <c r="B1822" s="3" t="s">
        <v>1809</v>
      </c>
      <c r="C1822" s="172" t="s">
        <v>42</v>
      </c>
    </row>
    <row r="1823" spans="1:3" x14ac:dyDescent="0.4">
      <c r="A1823" s="5">
        <v>5268</v>
      </c>
      <c r="B1823" s="3" t="s">
        <v>1810</v>
      </c>
      <c r="C1823" s="172" t="s">
        <v>42</v>
      </c>
    </row>
    <row r="1824" spans="1:3" x14ac:dyDescent="0.4">
      <c r="A1824" s="5">
        <v>5269</v>
      </c>
      <c r="B1824" s="3" t="s">
        <v>1811</v>
      </c>
      <c r="C1824" s="172" t="s">
        <v>42</v>
      </c>
    </row>
    <row r="1825" spans="1:3" x14ac:dyDescent="0.4">
      <c r="A1825" s="5">
        <v>5271</v>
      </c>
      <c r="B1825" s="3" t="s">
        <v>1812</v>
      </c>
      <c r="C1825" s="172" t="s">
        <v>3977</v>
      </c>
    </row>
    <row r="1826" spans="1:3" x14ac:dyDescent="0.4">
      <c r="A1826" s="5">
        <v>5273</v>
      </c>
      <c r="B1826" s="3" t="s">
        <v>1813</v>
      </c>
      <c r="C1826" s="172" t="s">
        <v>42</v>
      </c>
    </row>
    <row r="1827" spans="1:3" x14ac:dyDescent="0.4">
      <c r="A1827" s="5">
        <v>5277</v>
      </c>
      <c r="B1827" s="3" t="s">
        <v>1814</v>
      </c>
      <c r="C1827" s="172" t="s">
        <v>42</v>
      </c>
    </row>
    <row r="1828" spans="1:3" x14ac:dyDescent="0.4">
      <c r="A1828" s="5">
        <v>5279</v>
      </c>
      <c r="B1828" s="3" t="s">
        <v>1815</v>
      </c>
      <c r="C1828" s="172" t="s">
        <v>42</v>
      </c>
    </row>
    <row r="1829" spans="1:3" x14ac:dyDescent="0.4">
      <c r="A1829" s="5">
        <v>5280</v>
      </c>
      <c r="B1829" s="3" t="s">
        <v>1816</v>
      </c>
      <c r="C1829" s="172" t="s">
        <v>42</v>
      </c>
    </row>
    <row r="1830" spans="1:3" x14ac:dyDescent="0.4">
      <c r="A1830" s="5">
        <v>5282</v>
      </c>
      <c r="B1830" s="3" t="s">
        <v>1817</v>
      </c>
      <c r="C1830" s="172" t="s">
        <v>42</v>
      </c>
    </row>
    <row r="1831" spans="1:3" x14ac:dyDescent="0.4">
      <c r="A1831" s="5">
        <v>5283</v>
      </c>
      <c r="B1831" s="3" t="s">
        <v>1818</v>
      </c>
      <c r="C1831" s="172" t="s">
        <v>45</v>
      </c>
    </row>
    <row r="1832" spans="1:3" x14ac:dyDescent="0.4">
      <c r="A1832" s="5">
        <v>5284</v>
      </c>
      <c r="B1832" s="3" t="s">
        <v>1819</v>
      </c>
      <c r="C1832" s="172" t="s">
        <v>42</v>
      </c>
    </row>
    <row r="1833" spans="1:3" x14ac:dyDescent="0.4">
      <c r="A1833" s="5">
        <v>5285</v>
      </c>
      <c r="B1833" s="3" t="s">
        <v>1820</v>
      </c>
      <c r="C1833" s="172" t="s">
        <v>42</v>
      </c>
    </row>
    <row r="1834" spans="1:3" x14ac:dyDescent="0.4">
      <c r="A1834" s="5">
        <v>5287</v>
      </c>
      <c r="B1834" s="3" t="s">
        <v>1821</v>
      </c>
      <c r="C1834" s="172" t="s">
        <v>42</v>
      </c>
    </row>
    <row r="1835" spans="1:3" x14ac:dyDescent="0.4">
      <c r="A1835" s="5">
        <v>5288</v>
      </c>
      <c r="B1835" s="3" t="s">
        <v>1822</v>
      </c>
      <c r="C1835" s="172" t="s">
        <v>42</v>
      </c>
    </row>
    <row r="1836" spans="1:3" x14ac:dyDescent="0.4">
      <c r="A1836" s="5">
        <v>5290</v>
      </c>
      <c r="B1836" s="3" t="s">
        <v>1823</v>
      </c>
      <c r="C1836" s="172" t="s">
        <v>42</v>
      </c>
    </row>
    <row r="1837" spans="1:3" x14ac:dyDescent="0.4">
      <c r="A1837" s="5">
        <v>5301</v>
      </c>
      <c r="B1837" s="3" t="s">
        <v>1824</v>
      </c>
      <c r="C1837" s="172" t="s">
        <v>51</v>
      </c>
    </row>
    <row r="1838" spans="1:3" x14ac:dyDescent="0.4">
      <c r="A1838" s="5">
        <v>5302</v>
      </c>
      <c r="B1838" s="3" t="s">
        <v>1825</v>
      </c>
      <c r="C1838" s="172" t="s">
        <v>51</v>
      </c>
    </row>
    <row r="1839" spans="1:3" x14ac:dyDescent="0.4">
      <c r="A1839" s="5">
        <v>5304</v>
      </c>
      <c r="B1839" s="3" t="s">
        <v>1826</v>
      </c>
      <c r="C1839" s="172" t="s">
        <v>42</v>
      </c>
    </row>
    <row r="1840" spans="1:3" x14ac:dyDescent="0.4">
      <c r="A1840" s="5">
        <v>5310</v>
      </c>
      <c r="B1840" s="3" t="s">
        <v>1827</v>
      </c>
      <c r="C1840" s="172" t="s">
        <v>51</v>
      </c>
    </row>
    <row r="1841" spans="1:3" x14ac:dyDescent="0.4">
      <c r="A1841" s="5">
        <v>5331</v>
      </c>
      <c r="B1841" s="3" t="s">
        <v>1828</v>
      </c>
      <c r="C1841" s="172" t="s">
        <v>42</v>
      </c>
    </row>
    <row r="1842" spans="1:3" x14ac:dyDescent="0.4">
      <c r="A1842" s="5">
        <v>5332</v>
      </c>
      <c r="B1842" s="3" t="s">
        <v>1829</v>
      </c>
      <c r="C1842" s="172" t="s">
        <v>42</v>
      </c>
    </row>
    <row r="1843" spans="1:3" x14ac:dyDescent="0.4">
      <c r="A1843" s="5">
        <v>5333</v>
      </c>
      <c r="B1843" s="3" t="s">
        <v>1830</v>
      </c>
      <c r="C1843" s="172" t="s">
        <v>42</v>
      </c>
    </row>
    <row r="1844" spans="1:3" x14ac:dyDescent="0.4">
      <c r="A1844" s="5">
        <v>5334</v>
      </c>
      <c r="B1844" s="3" t="s">
        <v>1831</v>
      </c>
      <c r="C1844" s="172" t="s">
        <v>42</v>
      </c>
    </row>
    <row r="1845" spans="1:3" x14ac:dyDescent="0.4">
      <c r="A1845" s="5">
        <v>5337</v>
      </c>
      <c r="B1845" s="3" t="s">
        <v>1832</v>
      </c>
      <c r="C1845" s="172" t="s">
        <v>51</v>
      </c>
    </row>
    <row r="1846" spans="1:3" x14ac:dyDescent="0.4">
      <c r="A1846" s="5">
        <v>5341</v>
      </c>
      <c r="B1846" s="3" t="s">
        <v>1833</v>
      </c>
      <c r="C1846" s="172" t="s">
        <v>50</v>
      </c>
    </row>
    <row r="1847" spans="1:3" x14ac:dyDescent="0.4">
      <c r="A1847" s="5">
        <v>5342</v>
      </c>
      <c r="B1847" s="3" t="s">
        <v>1834</v>
      </c>
      <c r="C1847" s="172" t="s">
        <v>42</v>
      </c>
    </row>
    <row r="1848" spans="1:3" x14ac:dyDescent="0.4">
      <c r="A1848" s="5">
        <v>5343</v>
      </c>
      <c r="B1848" s="3" t="s">
        <v>1835</v>
      </c>
      <c r="C1848" s="172" t="s">
        <v>42</v>
      </c>
    </row>
    <row r="1849" spans="1:3" x14ac:dyDescent="0.4">
      <c r="A1849" s="5">
        <v>5344</v>
      </c>
      <c r="B1849" s="3" t="s">
        <v>1836</v>
      </c>
      <c r="C1849" s="172" t="s">
        <v>42</v>
      </c>
    </row>
    <row r="1850" spans="1:3" x14ac:dyDescent="0.4">
      <c r="A1850" s="5">
        <v>5351</v>
      </c>
      <c r="B1850" s="3" t="s">
        <v>1837</v>
      </c>
      <c r="C1850" s="172" t="s">
        <v>42</v>
      </c>
    </row>
    <row r="1851" spans="1:3" x14ac:dyDescent="0.4">
      <c r="A1851" s="5">
        <v>5352</v>
      </c>
      <c r="B1851" s="3" t="s">
        <v>1838</v>
      </c>
      <c r="C1851" s="172" t="s">
        <v>42</v>
      </c>
    </row>
    <row r="1852" spans="1:3" x14ac:dyDescent="0.4">
      <c r="A1852" s="5">
        <v>5355</v>
      </c>
      <c r="B1852" s="3" t="s">
        <v>1839</v>
      </c>
      <c r="C1852" s="172" t="s">
        <v>42</v>
      </c>
    </row>
    <row r="1853" spans="1:3" x14ac:dyDescent="0.4">
      <c r="A1853" s="5">
        <v>5356</v>
      </c>
      <c r="B1853" s="3" t="s">
        <v>1840</v>
      </c>
      <c r="C1853" s="172" t="s">
        <v>42</v>
      </c>
    </row>
    <row r="1854" spans="1:3" x14ac:dyDescent="0.4">
      <c r="A1854" s="5">
        <v>5357</v>
      </c>
      <c r="B1854" s="3" t="s">
        <v>1841</v>
      </c>
      <c r="C1854" s="172" t="s">
        <v>42</v>
      </c>
    </row>
    <row r="1855" spans="1:3" x14ac:dyDescent="0.4">
      <c r="A1855" s="5">
        <v>5358</v>
      </c>
      <c r="B1855" s="3" t="s">
        <v>1842</v>
      </c>
      <c r="C1855" s="172" t="s">
        <v>42</v>
      </c>
    </row>
    <row r="1856" spans="1:3" x14ac:dyDescent="0.4">
      <c r="A1856" s="5">
        <v>5363</v>
      </c>
      <c r="B1856" s="3" t="s">
        <v>1843</v>
      </c>
      <c r="C1856" s="172" t="s">
        <v>42</v>
      </c>
    </row>
    <row r="1857" spans="1:3" x14ac:dyDescent="0.4">
      <c r="A1857" s="5">
        <v>5367</v>
      </c>
      <c r="B1857" s="3" t="s">
        <v>1844</v>
      </c>
      <c r="C1857" s="172" t="s">
        <v>42</v>
      </c>
    </row>
    <row r="1858" spans="1:3" x14ac:dyDescent="0.4">
      <c r="A1858" s="5">
        <v>5368</v>
      </c>
      <c r="B1858" s="3" t="s">
        <v>1845</v>
      </c>
      <c r="C1858" s="172" t="s">
        <v>42</v>
      </c>
    </row>
    <row r="1859" spans="1:3" x14ac:dyDescent="0.4">
      <c r="A1859" s="5">
        <v>5380</v>
      </c>
      <c r="B1859" s="3" t="s">
        <v>1846</v>
      </c>
      <c r="C1859" s="172" t="s">
        <v>45</v>
      </c>
    </row>
    <row r="1860" spans="1:3" x14ac:dyDescent="0.4">
      <c r="A1860" s="5">
        <v>5381</v>
      </c>
      <c r="B1860" s="3" t="s">
        <v>1847</v>
      </c>
      <c r="C1860" s="172" t="s">
        <v>42</v>
      </c>
    </row>
    <row r="1861" spans="1:3" x14ac:dyDescent="0.4">
      <c r="A1861" s="5">
        <v>5384</v>
      </c>
      <c r="B1861" s="3" t="s">
        <v>1848</v>
      </c>
      <c r="C1861" s="172" t="s">
        <v>42</v>
      </c>
    </row>
    <row r="1862" spans="1:3" x14ac:dyDescent="0.4">
      <c r="A1862" s="5">
        <v>5386</v>
      </c>
      <c r="B1862" s="3" t="s">
        <v>1849</v>
      </c>
      <c r="C1862" s="172" t="s">
        <v>42</v>
      </c>
    </row>
    <row r="1863" spans="1:3" x14ac:dyDescent="0.4">
      <c r="A1863" s="5">
        <v>5387</v>
      </c>
      <c r="B1863" s="3" t="s">
        <v>1850</v>
      </c>
      <c r="C1863" s="172" t="s">
        <v>42</v>
      </c>
    </row>
    <row r="1864" spans="1:3" x14ac:dyDescent="0.4">
      <c r="A1864" s="5">
        <v>5388</v>
      </c>
      <c r="B1864" s="3" t="s">
        <v>1851</v>
      </c>
      <c r="C1864" s="172" t="s">
        <v>42</v>
      </c>
    </row>
    <row r="1865" spans="1:3" x14ac:dyDescent="0.4">
      <c r="A1865" s="5">
        <v>5391</v>
      </c>
      <c r="B1865" s="3" t="s">
        <v>1852</v>
      </c>
      <c r="C1865" s="172" t="s">
        <v>42</v>
      </c>
    </row>
    <row r="1866" spans="1:3" x14ac:dyDescent="0.4">
      <c r="A1866" s="5">
        <v>5393</v>
      </c>
      <c r="B1866" s="3" t="s">
        <v>1853</v>
      </c>
      <c r="C1866" s="172" t="s">
        <v>42</v>
      </c>
    </row>
    <row r="1867" spans="1:3" x14ac:dyDescent="0.4">
      <c r="A1867" s="5">
        <v>5395</v>
      </c>
      <c r="B1867" s="3" t="s">
        <v>1854</v>
      </c>
      <c r="C1867" s="172" t="s">
        <v>51</v>
      </c>
    </row>
    <row r="1868" spans="1:3" x14ac:dyDescent="0.4">
      <c r="A1868" s="5">
        <v>5401</v>
      </c>
      <c r="B1868" s="3" t="s">
        <v>1855</v>
      </c>
      <c r="C1868" s="172" t="s">
        <v>42</v>
      </c>
    </row>
    <row r="1869" spans="1:3" x14ac:dyDescent="0.4">
      <c r="A1869" s="5">
        <v>5406</v>
      </c>
      <c r="B1869" s="3" t="s">
        <v>1856</v>
      </c>
      <c r="C1869" s="172" t="s">
        <v>42</v>
      </c>
    </row>
    <row r="1870" spans="1:3" x14ac:dyDescent="0.4">
      <c r="A1870" s="5">
        <v>5408</v>
      </c>
      <c r="B1870" s="3" t="s">
        <v>1857</v>
      </c>
      <c r="C1870" s="172" t="s">
        <v>42</v>
      </c>
    </row>
    <row r="1871" spans="1:3" x14ac:dyDescent="0.4">
      <c r="A1871" s="5">
        <v>5410</v>
      </c>
      <c r="B1871" s="3" t="s">
        <v>1858</v>
      </c>
      <c r="C1871" s="172" t="s">
        <v>42</v>
      </c>
    </row>
    <row r="1872" spans="1:3" x14ac:dyDescent="0.4">
      <c r="A1872" s="5">
        <v>5411</v>
      </c>
      <c r="B1872" s="3" t="s">
        <v>1859</v>
      </c>
      <c r="C1872" s="172" t="s">
        <v>42</v>
      </c>
    </row>
    <row r="1873" spans="1:3" x14ac:dyDescent="0.4">
      <c r="A1873" s="5">
        <v>5423</v>
      </c>
      <c r="B1873" s="3" t="s">
        <v>1860</v>
      </c>
      <c r="C1873" s="172" t="s">
        <v>42</v>
      </c>
    </row>
    <row r="1874" spans="1:3" x14ac:dyDescent="0.4">
      <c r="A1874" s="5">
        <v>5440</v>
      </c>
      <c r="B1874" s="3" t="s">
        <v>1861</v>
      </c>
      <c r="C1874" s="172" t="s">
        <v>42</v>
      </c>
    </row>
    <row r="1875" spans="1:3" x14ac:dyDescent="0.4">
      <c r="A1875" s="5">
        <v>5444</v>
      </c>
      <c r="B1875" s="3" t="s">
        <v>1862</v>
      </c>
      <c r="C1875" s="172" t="s">
        <v>42</v>
      </c>
    </row>
    <row r="1876" spans="1:3" x14ac:dyDescent="0.4">
      <c r="A1876" s="5">
        <v>5445</v>
      </c>
      <c r="B1876" s="3" t="s">
        <v>1863</v>
      </c>
      <c r="C1876" s="172" t="s">
        <v>42</v>
      </c>
    </row>
    <row r="1877" spans="1:3" x14ac:dyDescent="0.4">
      <c r="A1877" s="5">
        <v>5446</v>
      </c>
      <c r="B1877" s="3" t="s">
        <v>1864</v>
      </c>
      <c r="C1877" s="172" t="s">
        <v>42</v>
      </c>
    </row>
    <row r="1878" spans="1:3" x14ac:dyDescent="0.4">
      <c r="A1878" s="5">
        <v>5449</v>
      </c>
      <c r="B1878" s="3" t="s">
        <v>1865</v>
      </c>
      <c r="C1878" s="172" t="s">
        <v>42</v>
      </c>
    </row>
    <row r="1879" spans="1:3" x14ac:dyDescent="0.4">
      <c r="A1879" s="5">
        <v>5451</v>
      </c>
      <c r="B1879" s="3" t="s">
        <v>1866</v>
      </c>
      <c r="C1879" s="172" t="s">
        <v>42</v>
      </c>
    </row>
    <row r="1880" spans="1:3" x14ac:dyDescent="0.4">
      <c r="A1880" s="5">
        <v>5458</v>
      </c>
      <c r="B1880" s="3" t="s">
        <v>1867</v>
      </c>
      <c r="C1880" s="172" t="s">
        <v>42</v>
      </c>
    </row>
    <row r="1881" spans="1:3" x14ac:dyDescent="0.4">
      <c r="A1881" s="5">
        <v>5461</v>
      </c>
      <c r="B1881" s="3" t="s">
        <v>1868</v>
      </c>
      <c r="C1881" s="172" t="s">
        <v>42</v>
      </c>
    </row>
    <row r="1882" spans="1:3" x14ac:dyDescent="0.4">
      <c r="A1882" s="5">
        <v>5463</v>
      </c>
      <c r="B1882" s="3" t="s">
        <v>1869</v>
      </c>
      <c r="C1882" s="172" t="s">
        <v>42</v>
      </c>
    </row>
    <row r="1883" spans="1:3" x14ac:dyDescent="0.4">
      <c r="A1883" s="5">
        <v>5464</v>
      </c>
      <c r="B1883" s="3" t="s">
        <v>1870</v>
      </c>
      <c r="C1883" s="172" t="s">
        <v>42</v>
      </c>
    </row>
    <row r="1884" spans="1:3" x14ac:dyDescent="0.4">
      <c r="A1884" s="5">
        <v>5471</v>
      </c>
      <c r="B1884" s="3" t="s">
        <v>1871</v>
      </c>
      <c r="C1884" s="172" t="s">
        <v>42</v>
      </c>
    </row>
    <row r="1885" spans="1:3" x14ac:dyDescent="0.4">
      <c r="A1885" s="5">
        <v>5476</v>
      </c>
      <c r="B1885" s="3" t="s">
        <v>1872</v>
      </c>
      <c r="C1885" s="172" t="s">
        <v>42</v>
      </c>
    </row>
    <row r="1886" spans="1:3" x14ac:dyDescent="0.4">
      <c r="A1886" s="5">
        <v>5480</v>
      </c>
      <c r="B1886" s="3" t="s">
        <v>1873</v>
      </c>
      <c r="C1886" s="172" t="s">
        <v>42</v>
      </c>
    </row>
    <row r="1887" spans="1:3" x14ac:dyDescent="0.4">
      <c r="A1887" s="5">
        <v>5481</v>
      </c>
      <c r="B1887" s="3" t="s">
        <v>1874</v>
      </c>
      <c r="C1887" s="172" t="s">
        <v>42</v>
      </c>
    </row>
    <row r="1888" spans="1:3" x14ac:dyDescent="0.4">
      <c r="A1888" s="5">
        <v>5482</v>
      </c>
      <c r="B1888" s="3" t="s">
        <v>1875</v>
      </c>
      <c r="C1888" s="172" t="s">
        <v>42</v>
      </c>
    </row>
    <row r="1889" spans="1:3" x14ac:dyDescent="0.4">
      <c r="A1889" s="5">
        <v>5484</v>
      </c>
      <c r="B1889" s="3" t="s">
        <v>1876</v>
      </c>
      <c r="C1889" s="172" t="s">
        <v>42</v>
      </c>
    </row>
    <row r="1890" spans="1:3" x14ac:dyDescent="0.4">
      <c r="A1890" s="5">
        <v>5486</v>
      </c>
      <c r="B1890" s="3" t="s">
        <v>1877</v>
      </c>
      <c r="C1890" s="172" t="s">
        <v>42</v>
      </c>
    </row>
    <row r="1891" spans="1:3" x14ac:dyDescent="0.4">
      <c r="A1891" s="5">
        <v>5491</v>
      </c>
      <c r="B1891" s="3" t="s">
        <v>1878</v>
      </c>
      <c r="C1891" s="172" t="s">
        <v>42</v>
      </c>
    </row>
    <row r="1892" spans="1:3" x14ac:dyDescent="0.4">
      <c r="A1892" s="5">
        <v>5541</v>
      </c>
      <c r="B1892" s="3" t="s">
        <v>1879</v>
      </c>
      <c r="C1892" s="172" t="s">
        <v>42</v>
      </c>
    </row>
    <row r="1893" spans="1:3" x14ac:dyDescent="0.4">
      <c r="A1893" s="5">
        <v>5542</v>
      </c>
      <c r="B1893" s="3" t="s">
        <v>1880</v>
      </c>
      <c r="C1893" s="172" t="s">
        <v>51</v>
      </c>
    </row>
    <row r="1894" spans="1:3" x14ac:dyDescent="0.4">
      <c r="A1894" s="5">
        <v>5563</v>
      </c>
      <c r="B1894" s="3" t="s">
        <v>1881</v>
      </c>
      <c r="C1894" s="172" t="s">
        <v>51</v>
      </c>
    </row>
    <row r="1895" spans="1:3" x14ac:dyDescent="0.4">
      <c r="A1895" s="5">
        <v>5602</v>
      </c>
      <c r="B1895" s="3" t="s">
        <v>1882</v>
      </c>
      <c r="C1895" s="172" t="s">
        <v>42</v>
      </c>
    </row>
    <row r="1896" spans="1:3" x14ac:dyDescent="0.4">
      <c r="A1896" s="5">
        <v>5603</v>
      </c>
      <c r="B1896" s="3" t="s">
        <v>1883</v>
      </c>
      <c r="C1896" s="172" t="s">
        <v>42</v>
      </c>
    </row>
    <row r="1897" spans="1:3" x14ac:dyDescent="0.4">
      <c r="A1897" s="5">
        <v>5607</v>
      </c>
      <c r="B1897" s="3" t="s">
        <v>1884</v>
      </c>
      <c r="C1897" s="172" t="s">
        <v>42</v>
      </c>
    </row>
    <row r="1898" spans="1:3" x14ac:dyDescent="0.4">
      <c r="A1898" s="5">
        <v>5609</v>
      </c>
      <c r="B1898" s="3" t="s">
        <v>1885</v>
      </c>
      <c r="C1898" s="172" t="s">
        <v>42</v>
      </c>
    </row>
    <row r="1899" spans="1:3" x14ac:dyDescent="0.4">
      <c r="A1899" s="5">
        <v>5610</v>
      </c>
      <c r="B1899" s="3" t="s">
        <v>1886</v>
      </c>
      <c r="C1899" s="172" t="s">
        <v>51</v>
      </c>
    </row>
    <row r="1900" spans="1:3" x14ac:dyDescent="0.4">
      <c r="A1900" s="5">
        <v>5612</v>
      </c>
      <c r="B1900" s="3" t="s">
        <v>1887</v>
      </c>
      <c r="C1900" s="172" t="s">
        <v>42</v>
      </c>
    </row>
    <row r="1901" spans="1:3" x14ac:dyDescent="0.4">
      <c r="A1901" s="5">
        <v>5614</v>
      </c>
      <c r="B1901" s="3" t="s">
        <v>1888</v>
      </c>
      <c r="C1901" s="172" t="s">
        <v>42</v>
      </c>
    </row>
    <row r="1902" spans="1:3" x14ac:dyDescent="0.4">
      <c r="A1902" s="5">
        <v>5631</v>
      </c>
      <c r="B1902" s="3" t="s">
        <v>1889</v>
      </c>
      <c r="C1902" s="172" t="s">
        <v>42</v>
      </c>
    </row>
    <row r="1903" spans="1:3" x14ac:dyDescent="0.4">
      <c r="A1903" s="5">
        <v>5632</v>
      </c>
      <c r="B1903" s="3" t="s">
        <v>1890</v>
      </c>
      <c r="C1903" s="172" t="s">
        <v>42</v>
      </c>
    </row>
    <row r="1904" spans="1:3" x14ac:dyDescent="0.4">
      <c r="A1904" s="5">
        <v>5644</v>
      </c>
      <c r="B1904" s="3" t="s">
        <v>1891</v>
      </c>
      <c r="C1904" s="172" t="s">
        <v>42</v>
      </c>
    </row>
    <row r="1905" spans="1:3" x14ac:dyDescent="0.4">
      <c r="A1905" s="5">
        <v>5658</v>
      </c>
      <c r="B1905" s="3" t="s">
        <v>1892</v>
      </c>
      <c r="C1905" s="172" t="s">
        <v>42</v>
      </c>
    </row>
    <row r="1906" spans="1:3" x14ac:dyDescent="0.4">
      <c r="A1906" s="5">
        <v>5659</v>
      </c>
      <c r="B1906" s="3" t="s">
        <v>1893</v>
      </c>
      <c r="C1906" s="172" t="s">
        <v>42</v>
      </c>
    </row>
    <row r="1907" spans="1:3" x14ac:dyDescent="0.4">
      <c r="A1907" s="5">
        <v>5660</v>
      </c>
      <c r="B1907" s="3" t="s">
        <v>1894</v>
      </c>
      <c r="C1907" s="172" t="s">
        <v>42</v>
      </c>
    </row>
    <row r="1908" spans="1:3" x14ac:dyDescent="0.4">
      <c r="A1908" s="5">
        <v>5690</v>
      </c>
      <c r="B1908" s="3" t="s">
        <v>1895</v>
      </c>
      <c r="C1908" s="172" t="s">
        <v>45</v>
      </c>
    </row>
    <row r="1909" spans="1:3" x14ac:dyDescent="0.4">
      <c r="A1909" s="5">
        <v>5695</v>
      </c>
      <c r="B1909" s="3" t="s">
        <v>1896</v>
      </c>
      <c r="C1909" s="172" t="s">
        <v>42</v>
      </c>
    </row>
    <row r="1910" spans="1:3" x14ac:dyDescent="0.4">
      <c r="A1910" s="5">
        <v>5697</v>
      </c>
      <c r="B1910" s="3" t="s">
        <v>1897</v>
      </c>
      <c r="C1910" s="172" t="s">
        <v>42</v>
      </c>
    </row>
    <row r="1911" spans="1:3" x14ac:dyDescent="0.4">
      <c r="A1911" s="5">
        <v>5698</v>
      </c>
      <c r="B1911" s="3" t="s">
        <v>1898</v>
      </c>
      <c r="C1911" s="172" t="s">
        <v>45</v>
      </c>
    </row>
    <row r="1912" spans="1:3" x14ac:dyDescent="0.4">
      <c r="A1912" s="5">
        <v>5699</v>
      </c>
      <c r="B1912" s="3" t="s">
        <v>1899</v>
      </c>
      <c r="C1912" s="172" t="s">
        <v>51</v>
      </c>
    </row>
    <row r="1913" spans="1:3" x14ac:dyDescent="0.4">
      <c r="A1913" s="5">
        <v>5702</v>
      </c>
      <c r="B1913" s="3" t="s">
        <v>1900</v>
      </c>
      <c r="C1913" s="172" t="s">
        <v>42</v>
      </c>
    </row>
    <row r="1914" spans="1:3" x14ac:dyDescent="0.4">
      <c r="A1914" s="5">
        <v>5703</v>
      </c>
      <c r="B1914" s="3" t="s">
        <v>1901</v>
      </c>
      <c r="C1914" s="172" t="s">
        <v>42</v>
      </c>
    </row>
    <row r="1915" spans="1:3" x14ac:dyDescent="0.4">
      <c r="A1915" s="5">
        <v>5704</v>
      </c>
      <c r="B1915" s="3" t="s">
        <v>1902</v>
      </c>
      <c r="C1915" s="172" t="s">
        <v>51</v>
      </c>
    </row>
    <row r="1916" spans="1:3" x14ac:dyDescent="0.4">
      <c r="A1916" s="5">
        <v>5706</v>
      </c>
      <c r="B1916" s="3" t="s">
        <v>1903</v>
      </c>
      <c r="C1916" s="172" t="s">
        <v>42</v>
      </c>
    </row>
    <row r="1917" spans="1:3" x14ac:dyDescent="0.4">
      <c r="A1917" s="5">
        <v>5707</v>
      </c>
      <c r="B1917" s="3" t="s">
        <v>1904</v>
      </c>
      <c r="C1917" s="172" t="s">
        <v>42</v>
      </c>
    </row>
    <row r="1918" spans="1:3" x14ac:dyDescent="0.4">
      <c r="A1918" s="5">
        <v>5711</v>
      </c>
      <c r="B1918" s="3" t="s">
        <v>1905</v>
      </c>
      <c r="C1918" s="172" t="s">
        <v>42</v>
      </c>
    </row>
    <row r="1919" spans="1:3" x14ac:dyDescent="0.4">
      <c r="A1919" s="5">
        <v>5713</v>
      </c>
      <c r="B1919" s="3" t="s">
        <v>1906</v>
      </c>
      <c r="C1919" s="172" t="s">
        <v>42</v>
      </c>
    </row>
    <row r="1920" spans="1:3" x14ac:dyDescent="0.4">
      <c r="A1920" s="5">
        <v>5714</v>
      </c>
      <c r="B1920" s="3" t="s">
        <v>1907</v>
      </c>
      <c r="C1920" s="172" t="s">
        <v>42</v>
      </c>
    </row>
    <row r="1921" spans="1:4" x14ac:dyDescent="0.4">
      <c r="A1921" s="5">
        <v>5715</v>
      </c>
      <c r="B1921" s="3" t="s">
        <v>1908</v>
      </c>
      <c r="C1921" s="172" t="s">
        <v>42</v>
      </c>
    </row>
    <row r="1922" spans="1:4" x14ac:dyDescent="0.4">
      <c r="A1922" s="5">
        <v>5721</v>
      </c>
      <c r="B1922" s="3" t="s">
        <v>1909</v>
      </c>
      <c r="C1922" s="172" t="s">
        <v>42</v>
      </c>
    </row>
    <row r="1923" spans="1:4" x14ac:dyDescent="0.4">
      <c r="A1923" s="5">
        <v>5724</v>
      </c>
      <c r="B1923" s="3" t="s">
        <v>1910</v>
      </c>
      <c r="C1923" s="172" t="s">
        <v>48</v>
      </c>
    </row>
    <row r="1924" spans="1:4" x14ac:dyDescent="0.4">
      <c r="A1924" s="5">
        <v>5726</v>
      </c>
      <c r="B1924" s="3" t="s">
        <v>1911</v>
      </c>
      <c r="C1924" s="172" t="s">
        <v>42</v>
      </c>
    </row>
    <row r="1925" spans="1:4" x14ac:dyDescent="0.4">
      <c r="A1925" s="5">
        <v>5727</v>
      </c>
      <c r="B1925" s="3" t="s">
        <v>1912</v>
      </c>
      <c r="C1925" s="172" t="s">
        <v>42</v>
      </c>
    </row>
    <row r="1926" spans="1:4" x14ac:dyDescent="0.4">
      <c r="A1926" s="5">
        <v>5729</v>
      </c>
      <c r="B1926" s="3" t="s">
        <v>1913</v>
      </c>
      <c r="C1926" s="172" t="s">
        <v>42</v>
      </c>
    </row>
    <row r="1927" spans="1:4" x14ac:dyDescent="0.4">
      <c r="A1927" s="5">
        <v>5741</v>
      </c>
      <c r="B1927" s="3" t="s">
        <v>1914</v>
      </c>
      <c r="C1927" s="172" t="s">
        <v>42</v>
      </c>
    </row>
    <row r="1928" spans="1:4" x14ac:dyDescent="0.4">
      <c r="A1928" s="5">
        <v>5742</v>
      </c>
      <c r="B1928" s="3" t="s">
        <v>1915</v>
      </c>
      <c r="C1928" s="172" t="s">
        <v>42</v>
      </c>
    </row>
    <row r="1929" spans="1:4" x14ac:dyDescent="0.4">
      <c r="A1929" s="5">
        <v>5753</v>
      </c>
      <c r="B1929" s="3" t="s">
        <v>1916</v>
      </c>
      <c r="C1929" s="172" t="s">
        <v>42</v>
      </c>
    </row>
    <row r="1930" spans="1:4" x14ac:dyDescent="0.4">
      <c r="A1930" s="5">
        <v>5757</v>
      </c>
      <c r="B1930" s="3" t="s">
        <v>1917</v>
      </c>
      <c r="C1930" s="172" t="s">
        <v>42</v>
      </c>
      <c r="D1930" s="181">
        <v>43910</v>
      </c>
    </row>
    <row r="1931" spans="1:4" x14ac:dyDescent="0.4">
      <c r="A1931" s="5">
        <v>5759</v>
      </c>
      <c r="B1931" s="3" t="s">
        <v>4068</v>
      </c>
      <c r="C1931" s="173"/>
    </row>
    <row r="1932" spans="1:4" x14ac:dyDescent="0.4">
      <c r="A1932" s="5">
        <v>5781</v>
      </c>
      <c r="B1932" s="3" t="s">
        <v>1918</v>
      </c>
      <c r="C1932" s="172" t="s">
        <v>42</v>
      </c>
    </row>
    <row r="1933" spans="1:4" x14ac:dyDescent="0.4">
      <c r="A1933" s="5">
        <v>5801</v>
      </c>
      <c r="B1933" s="3" t="s">
        <v>1919</v>
      </c>
      <c r="C1933" s="172" t="s">
        <v>42</v>
      </c>
    </row>
    <row r="1934" spans="1:4" x14ac:dyDescent="0.4">
      <c r="A1934" s="5">
        <v>5802</v>
      </c>
      <c r="B1934" s="3" t="s">
        <v>1920</v>
      </c>
      <c r="C1934" s="172" t="s">
        <v>42</v>
      </c>
    </row>
    <row r="1935" spans="1:4" x14ac:dyDescent="0.4">
      <c r="A1935" s="5">
        <v>5803</v>
      </c>
      <c r="B1935" s="3" t="s">
        <v>1921</v>
      </c>
      <c r="C1935" s="172" t="s">
        <v>42</v>
      </c>
    </row>
    <row r="1936" spans="1:4" x14ac:dyDescent="0.4">
      <c r="A1936" s="5">
        <v>5805</v>
      </c>
      <c r="B1936" s="3" t="s">
        <v>1922</v>
      </c>
      <c r="C1936" s="172" t="s">
        <v>42</v>
      </c>
    </row>
    <row r="1937" spans="1:4" x14ac:dyDescent="0.4">
      <c r="A1937" s="5">
        <v>5807</v>
      </c>
      <c r="B1937" s="3" t="s">
        <v>1923</v>
      </c>
      <c r="C1937" s="172" t="s">
        <v>42</v>
      </c>
    </row>
    <row r="1938" spans="1:4" x14ac:dyDescent="0.4">
      <c r="A1938" s="5">
        <v>5809</v>
      </c>
      <c r="B1938" s="3" t="s">
        <v>1924</v>
      </c>
      <c r="C1938" s="172" t="s">
        <v>42</v>
      </c>
    </row>
    <row r="1939" spans="1:4" x14ac:dyDescent="0.4">
      <c r="A1939" s="5">
        <v>5816</v>
      </c>
      <c r="B1939" s="3" t="s">
        <v>1925</v>
      </c>
      <c r="C1939" s="172" t="s">
        <v>51</v>
      </c>
    </row>
    <row r="1940" spans="1:4" x14ac:dyDescent="0.4">
      <c r="A1940" s="5">
        <v>5817</v>
      </c>
      <c r="B1940" s="3" t="s">
        <v>1926</v>
      </c>
      <c r="C1940" s="172" t="s">
        <v>3977</v>
      </c>
    </row>
    <row r="1941" spans="1:4" x14ac:dyDescent="0.4">
      <c r="A1941" s="5">
        <v>5819</v>
      </c>
      <c r="B1941" s="3" t="s">
        <v>1927</v>
      </c>
      <c r="C1941" s="172" t="s">
        <v>51</v>
      </c>
    </row>
    <row r="1942" spans="1:4" x14ac:dyDescent="0.4">
      <c r="A1942" s="5">
        <v>5820</v>
      </c>
      <c r="B1942" s="3" t="s">
        <v>1928</v>
      </c>
      <c r="C1942" s="172" t="s">
        <v>42</v>
      </c>
    </row>
    <row r="1943" spans="1:4" x14ac:dyDescent="0.4">
      <c r="A1943" s="5">
        <v>5821</v>
      </c>
      <c r="B1943" s="3" t="s">
        <v>1929</v>
      </c>
      <c r="C1943" s="172" t="s">
        <v>42</v>
      </c>
    </row>
    <row r="1944" spans="1:4" x14ac:dyDescent="0.4">
      <c r="A1944" s="5">
        <v>5851</v>
      </c>
      <c r="B1944" s="3" t="s">
        <v>1930</v>
      </c>
      <c r="C1944" s="172" t="s">
        <v>51</v>
      </c>
      <c r="D1944" s="181">
        <v>43910</v>
      </c>
    </row>
    <row r="1945" spans="1:4" x14ac:dyDescent="0.4">
      <c r="A1945" s="5">
        <v>5852</v>
      </c>
      <c r="B1945" s="3" t="s">
        <v>1931</v>
      </c>
      <c r="C1945" s="172" t="s">
        <v>42</v>
      </c>
    </row>
    <row r="1946" spans="1:4" x14ac:dyDescent="0.4">
      <c r="A1946" s="5">
        <v>5856</v>
      </c>
      <c r="B1946" s="3" t="s">
        <v>1932</v>
      </c>
      <c r="C1946" s="172" t="s">
        <v>42</v>
      </c>
    </row>
    <row r="1947" spans="1:4" x14ac:dyDescent="0.4">
      <c r="A1947" s="5">
        <v>5857</v>
      </c>
      <c r="B1947" s="3" t="s">
        <v>1933</v>
      </c>
      <c r="C1947" s="172" t="s">
        <v>42</v>
      </c>
    </row>
    <row r="1948" spans="1:4" x14ac:dyDescent="0.4">
      <c r="A1948" s="5">
        <v>5900</v>
      </c>
      <c r="B1948" s="3" t="s">
        <v>1934</v>
      </c>
      <c r="C1948" s="172" t="s">
        <v>3977</v>
      </c>
    </row>
    <row r="1949" spans="1:4" x14ac:dyDescent="0.4">
      <c r="A1949" s="5">
        <v>5901</v>
      </c>
      <c r="B1949" s="3" t="s">
        <v>1935</v>
      </c>
      <c r="C1949" s="172" t="s">
        <v>42</v>
      </c>
    </row>
    <row r="1950" spans="1:4" x14ac:dyDescent="0.4">
      <c r="A1950" s="5">
        <v>5902</v>
      </c>
      <c r="B1950" s="3" t="s">
        <v>1936</v>
      </c>
      <c r="C1950" s="172" t="s">
        <v>42</v>
      </c>
    </row>
    <row r="1951" spans="1:4" x14ac:dyDescent="0.4">
      <c r="A1951" s="5">
        <v>5903</v>
      </c>
      <c r="B1951" s="3" t="s">
        <v>1937</v>
      </c>
      <c r="C1951" s="172" t="s">
        <v>45</v>
      </c>
    </row>
    <row r="1952" spans="1:4" x14ac:dyDescent="0.4">
      <c r="A1952" s="5">
        <v>5905</v>
      </c>
      <c r="B1952" s="3" t="s">
        <v>1938</v>
      </c>
      <c r="C1952" s="172" t="s">
        <v>42</v>
      </c>
    </row>
    <row r="1953" spans="1:3" x14ac:dyDescent="0.4">
      <c r="A1953" s="5">
        <v>5906</v>
      </c>
      <c r="B1953" s="3" t="s">
        <v>1939</v>
      </c>
      <c r="C1953" s="172" t="s">
        <v>42</v>
      </c>
    </row>
    <row r="1954" spans="1:3" x14ac:dyDescent="0.4">
      <c r="A1954" s="5">
        <v>5907</v>
      </c>
      <c r="B1954" s="3" t="s">
        <v>1940</v>
      </c>
      <c r="C1954" s="172" t="s">
        <v>42</v>
      </c>
    </row>
    <row r="1955" spans="1:3" x14ac:dyDescent="0.4">
      <c r="A1955" s="5">
        <v>5909</v>
      </c>
      <c r="B1955" s="3" t="s">
        <v>1941</v>
      </c>
      <c r="C1955" s="172" t="s">
        <v>42</v>
      </c>
    </row>
    <row r="1956" spans="1:3" x14ac:dyDescent="0.4">
      <c r="A1956" s="5">
        <v>5911</v>
      </c>
      <c r="B1956" s="3" t="s">
        <v>1942</v>
      </c>
      <c r="C1956" s="172" t="s">
        <v>42</v>
      </c>
    </row>
    <row r="1957" spans="1:3" x14ac:dyDescent="0.4">
      <c r="A1957" s="5">
        <v>5912</v>
      </c>
      <c r="B1957" s="3" t="s">
        <v>1943</v>
      </c>
      <c r="C1957" s="172" t="s">
        <v>42</v>
      </c>
    </row>
    <row r="1958" spans="1:3" x14ac:dyDescent="0.4">
      <c r="A1958" s="5">
        <v>5915</v>
      </c>
      <c r="B1958" s="3" t="s">
        <v>1944</v>
      </c>
      <c r="C1958" s="172" t="s">
        <v>42</v>
      </c>
    </row>
    <row r="1959" spans="1:3" x14ac:dyDescent="0.4">
      <c r="A1959" s="5">
        <v>5918</v>
      </c>
      <c r="B1959" s="3" t="s">
        <v>1945</v>
      </c>
      <c r="C1959" s="172" t="s">
        <v>42</v>
      </c>
    </row>
    <row r="1960" spans="1:3" x14ac:dyDescent="0.4">
      <c r="A1960" s="5">
        <v>5921</v>
      </c>
      <c r="B1960" s="3" t="s">
        <v>1946</v>
      </c>
      <c r="C1960" s="172" t="s">
        <v>48</v>
      </c>
    </row>
    <row r="1961" spans="1:3" x14ac:dyDescent="0.4">
      <c r="A1961" s="5">
        <v>5922</v>
      </c>
      <c r="B1961" s="3" t="s">
        <v>1947</v>
      </c>
      <c r="C1961" s="172" t="s">
        <v>42</v>
      </c>
    </row>
    <row r="1962" spans="1:3" x14ac:dyDescent="0.4">
      <c r="A1962" s="5">
        <v>5923</v>
      </c>
      <c r="B1962" s="3" t="s">
        <v>1948</v>
      </c>
      <c r="C1962" s="172" t="s">
        <v>42</v>
      </c>
    </row>
    <row r="1963" spans="1:3" x14ac:dyDescent="0.4">
      <c r="A1963" s="5">
        <v>5928</v>
      </c>
      <c r="B1963" s="3" t="s">
        <v>1949</v>
      </c>
      <c r="C1963" s="172" t="s">
        <v>42</v>
      </c>
    </row>
    <row r="1964" spans="1:3" x14ac:dyDescent="0.4">
      <c r="A1964" s="5">
        <v>5929</v>
      </c>
      <c r="B1964" s="3" t="s">
        <v>1950</v>
      </c>
      <c r="C1964" s="172" t="s">
        <v>42</v>
      </c>
    </row>
    <row r="1965" spans="1:3" x14ac:dyDescent="0.4">
      <c r="A1965" s="5">
        <v>5930</v>
      </c>
      <c r="B1965" s="3" t="s">
        <v>1951</v>
      </c>
      <c r="C1965" s="172" t="s">
        <v>42</v>
      </c>
    </row>
    <row r="1966" spans="1:3" x14ac:dyDescent="0.4">
      <c r="A1966" s="5">
        <v>5932</v>
      </c>
      <c r="B1966" s="3" t="s">
        <v>1952</v>
      </c>
      <c r="C1966" s="172" t="s">
        <v>44</v>
      </c>
    </row>
    <row r="1967" spans="1:3" x14ac:dyDescent="0.4">
      <c r="A1967" s="5">
        <v>5933</v>
      </c>
      <c r="B1967" s="3" t="s">
        <v>1953</v>
      </c>
      <c r="C1967" s="172">
        <v>43910</v>
      </c>
    </row>
    <row r="1968" spans="1:3" x14ac:dyDescent="0.4">
      <c r="A1968" s="5">
        <v>5935</v>
      </c>
      <c r="B1968" s="3" t="s">
        <v>1954</v>
      </c>
      <c r="C1968" s="172" t="s">
        <v>42</v>
      </c>
    </row>
    <row r="1969" spans="1:3" x14ac:dyDescent="0.4">
      <c r="A1969" s="5">
        <v>5936</v>
      </c>
      <c r="B1969" s="3" t="s">
        <v>1955</v>
      </c>
      <c r="C1969" s="172" t="s">
        <v>42</v>
      </c>
    </row>
    <row r="1970" spans="1:3" x14ac:dyDescent="0.4">
      <c r="A1970" s="5">
        <v>5938</v>
      </c>
      <c r="B1970" s="3" t="s">
        <v>1956</v>
      </c>
      <c r="C1970" s="172" t="s">
        <v>42</v>
      </c>
    </row>
    <row r="1971" spans="1:3" x14ac:dyDescent="0.4">
      <c r="A1971" s="5">
        <v>5939</v>
      </c>
      <c r="B1971" s="3" t="s">
        <v>1957</v>
      </c>
      <c r="C1971" s="172" t="s">
        <v>42</v>
      </c>
    </row>
    <row r="1972" spans="1:3" x14ac:dyDescent="0.4">
      <c r="A1972" s="5">
        <v>5940</v>
      </c>
      <c r="B1972" s="3" t="s">
        <v>1958</v>
      </c>
      <c r="C1972" s="172" t="s">
        <v>42</v>
      </c>
    </row>
    <row r="1973" spans="1:3" x14ac:dyDescent="0.4">
      <c r="A1973" s="5">
        <v>5941</v>
      </c>
      <c r="B1973" s="3" t="s">
        <v>1959</v>
      </c>
      <c r="C1973" s="172" t="s">
        <v>42</v>
      </c>
    </row>
    <row r="1974" spans="1:3" x14ac:dyDescent="0.4">
      <c r="A1974" s="5">
        <v>5942</v>
      </c>
      <c r="B1974" s="3" t="s">
        <v>1960</v>
      </c>
      <c r="C1974" s="172" t="s">
        <v>50</v>
      </c>
    </row>
    <row r="1975" spans="1:3" x14ac:dyDescent="0.4">
      <c r="A1975" s="5">
        <v>5943</v>
      </c>
      <c r="B1975" s="3" t="s">
        <v>1961</v>
      </c>
      <c r="C1975" s="172" t="s">
        <v>51</v>
      </c>
    </row>
    <row r="1976" spans="1:3" x14ac:dyDescent="0.4">
      <c r="A1976" s="5">
        <v>5945</v>
      </c>
      <c r="B1976" s="3" t="s">
        <v>1962</v>
      </c>
      <c r="C1976" s="172" t="s">
        <v>42</v>
      </c>
    </row>
    <row r="1977" spans="1:3" x14ac:dyDescent="0.4">
      <c r="A1977" s="5">
        <v>5946</v>
      </c>
      <c r="B1977" s="3" t="s">
        <v>1963</v>
      </c>
      <c r="C1977" s="172" t="s">
        <v>51</v>
      </c>
    </row>
    <row r="1978" spans="1:3" x14ac:dyDescent="0.4">
      <c r="A1978" s="5">
        <v>5947</v>
      </c>
      <c r="B1978" s="3" t="s">
        <v>1964</v>
      </c>
      <c r="C1978" s="172" t="s">
        <v>42</v>
      </c>
    </row>
    <row r="1979" spans="1:3" x14ac:dyDescent="0.4">
      <c r="A1979" s="5">
        <v>5949</v>
      </c>
      <c r="B1979" s="3" t="s">
        <v>1965</v>
      </c>
      <c r="C1979" s="172" t="s">
        <v>42</v>
      </c>
    </row>
    <row r="1980" spans="1:3" x14ac:dyDescent="0.4">
      <c r="A1980" s="5">
        <v>5950</v>
      </c>
      <c r="B1980" s="3" t="s">
        <v>1966</v>
      </c>
      <c r="C1980" s="172" t="s">
        <v>51</v>
      </c>
    </row>
    <row r="1981" spans="1:3" x14ac:dyDescent="0.4">
      <c r="A1981" s="5">
        <v>5951</v>
      </c>
      <c r="B1981" s="3" t="s">
        <v>1967</v>
      </c>
      <c r="C1981" s="172" t="s">
        <v>42</v>
      </c>
    </row>
    <row r="1982" spans="1:3" x14ac:dyDescent="0.4">
      <c r="A1982" s="5">
        <v>5952</v>
      </c>
      <c r="B1982" s="3" t="s">
        <v>1968</v>
      </c>
      <c r="C1982" s="172" t="s">
        <v>42</v>
      </c>
    </row>
    <row r="1983" spans="1:3" x14ac:dyDescent="0.4">
      <c r="A1983" s="5">
        <v>5953</v>
      </c>
      <c r="B1983" s="3" t="s">
        <v>1969</v>
      </c>
      <c r="C1983" s="172" t="s">
        <v>42</v>
      </c>
    </row>
    <row r="1984" spans="1:3" x14ac:dyDescent="0.4">
      <c r="A1984" s="5">
        <v>5955</v>
      </c>
      <c r="B1984" s="3" t="s">
        <v>1970</v>
      </c>
      <c r="C1984" s="172" t="s">
        <v>42</v>
      </c>
    </row>
    <row r="1985" spans="1:4" x14ac:dyDescent="0.4">
      <c r="A1985" s="5">
        <v>5956</v>
      </c>
      <c r="B1985" s="3" t="s">
        <v>1971</v>
      </c>
      <c r="C1985" s="172" t="s">
        <v>42</v>
      </c>
    </row>
    <row r="1986" spans="1:4" x14ac:dyDescent="0.4">
      <c r="A1986" s="5">
        <v>5957</v>
      </c>
      <c r="B1986" s="3" t="s">
        <v>1972</v>
      </c>
      <c r="C1986" s="172" t="s">
        <v>51</v>
      </c>
    </row>
    <row r="1987" spans="1:4" x14ac:dyDescent="0.4">
      <c r="A1987" s="5">
        <v>5958</v>
      </c>
      <c r="B1987" s="3" t="s">
        <v>1973</v>
      </c>
      <c r="C1987" s="172" t="s">
        <v>42</v>
      </c>
    </row>
    <row r="1988" spans="1:4" x14ac:dyDescent="0.4">
      <c r="A1988" s="5">
        <v>5959</v>
      </c>
      <c r="B1988" s="3" t="s">
        <v>1974</v>
      </c>
      <c r="C1988" s="172" t="s">
        <v>51</v>
      </c>
      <c r="D1988" s="181">
        <v>43905</v>
      </c>
    </row>
    <row r="1989" spans="1:4" x14ac:dyDescent="0.4">
      <c r="A1989" s="5">
        <v>5962</v>
      </c>
      <c r="B1989" s="3" t="s">
        <v>1975</v>
      </c>
      <c r="C1989" s="172" t="s">
        <v>42</v>
      </c>
    </row>
    <row r="1990" spans="1:4" x14ac:dyDescent="0.4">
      <c r="A1990" s="5">
        <v>5964</v>
      </c>
      <c r="B1990" s="3" t="s">
        <v>1976</v>
      </c>
      <c r="C1990" s="172" t="s">
        <v>42</v>
      </c>
    </row>
    <row r="1991" spans="1:4" x14ac:dyDescent="0.4">
      <c r="A1991" s="5">
        <v>5965</v>
      </c>
      <c r="B1991" s="3" t="s">
        <v>1977</v>
      </c>
      <c r="C1991" s="172" t="s">
        <v>42</v>
      </c>
    </row>
    <row r="1992" spans="1:4" x14ac:dyDescent="0.4">
      <c r="A1992" s="5">
        <v>5966</v>
      </c>
      <c r="B1992" s="3" t="s">
        <v>1978</v>
      </c>
      <c r="C1992" s="172" t="s">
        <v>42</v>
      </c>
    </row>
    <row r="1993" spans="1:4" x14ac:dyDescent="0.4">
      <c r="A1993" s="5">
        <v>5967</v>
      </c>
      <c r="B1993" s="3" t="s">
        <v>1979</v>
      </c>
      <c r="C1993" s="172" t="s">
        <v>44</v>
      </c>
    </row>
    <row r="1994" spans="1:4" x14ac:dyDescent="0.4">
      <c r="A1994" s="5">
        <v>5969</v>
      </c>
      <c r="B1994" s="3" t="s">
        <v>1980</v>
      </c>
      <c r="C1994" s="172" t="s">
        <v>42</v>
      </c>
    </row>
    <row r="1995" spans="1:4" x14ac:dyDescent="0.4">
      <c r="A1995" s="5">
        <v>5970</v>
      </c>
      <c r="B1995" s="3" t="s">
        <v>1981</v>
      </c>
      <c r="C1995" s="172" t="s">
        <v>42</v>
      </c>
    </row>
    <row r="1996" spans="1:4" x14ac:dyDescent="0.4">
      <c r="A1996" s="5">
        <v>5971</v>
      </c>
      <c r="B1996" s="3" t="s">
        <v>1982</v>
      </c>
      <c r="C1996" s="172" t="s">
        <v>43</v>
      </c>
    </row>
    <row r="1997" spans="1:4" x14ac:dyDescent="0.4">
      <c r="A1997" s="5">
        <v>5973</v>
      </c>
      <c r="B1997" s="3" t="s">
        <v>1983</v>
      </c>
      <c r="C1997" s="172" t="s">
        <v>42</v>
      </c>
    </row>
    <row r="1998" spans="1:4" x14ac:dyDescent="0.4">
      <c r="A1998" s="5">
        <v>5974</v>
      </c>
      <c r="B1998" s="3" t="s">
        <v>1984</v>
      </c>
      <c r="C1998" s="172" t="s">
        <v>42</v>
      </c>
    </row>
    <row r="1999" spans="1:4" x14ac:dyDescent="0.4">
      <c r="A1999" s="5">
        <v>5975</v>
      </c>
      <c r="B1999" s="3" t="s">
        <v>1985</v>
      </c>
      <c r="C1999" s="172" t="s">
        <v>42</v>
      </c>
    </row>
    <row r="2000" spans="1:4" x14ac:dyDescent="0.4">
      <c r="A2000" s="5">
        <v>5976</v>
      </c>
      <c r="B2000" s="3" t="s">
        <v>1986</v>
      </c>
      <c r="C2000" s="172" t="s">
        <v>42</v>
      </c>
    </row>
    <row r="2001" spans="1:3" x14ac:dyDescent="0.4">
      <c r="A2001" s="5">
        <v>5979</v>
      </c>
      <c r="B2001" s="3" t="s">
        <v>1987</v>
      </c>
      <c r="C2001" s="172" t="s">
        <v>42</v>
      </c>
    </row>
    <row r="2002" spans="1:3" x14ac:dyDescent="0.4">
      <c r="A2002" s="5">
        <v>5981</v>
      </c>
      <c r="B2002" s="3" t="s">
        <v>1988</v>
      </c>
      <c r="C2002" s="172" t="s">
        <v>42</v>
      </c>
    </row>
    <row r="2003" spans="1:3" x14ac:dyDescent="0.4">
      <c r="A2003" s="5">
        <v>5982</v>
      </c>
      <c r="B2003" s="3" t="s">
        <v>1989</v>
      </c>
      <c r="C2003" s="172" t="s">
        <v>3977</v>
      </c>
    </row>
    <row r="2004" spans="1:3" x14ac:dyDescent="0.4">
      <c r="A2004" s="5">
        <v>5983</v>
      </c>
      <c r="B2004" s="3" t="s">
        <v>1990</v>
      </c>
      <c r="C2004" s="172" t="s">
        <v>42</v>
      </c>
    </row>
    <row r="2005" spans="1:3" x14ac:dyDescent="0.4">
      <c r="A2005" s="5">
        <v>5984</v>
      </c>
      <c r="B2005" s="3" t="s">
        <v>1991</v>
      </c>
      <c r="C2005" s="172" t="s">
        <v>42</v>
      </c>
    </row>
    <row r="2006" spans="1:3" x14ac:dyDescent="0.4">
      <c r="A2006" s="5">
        <v>5985</v>
      </c>
      <c r="B2006" s="3" t="s">
        <v>1992</v>
      </c>
      <c r="C2006" s="172" t="s">
        <v>42</v>
      </c>
    </row>
    <row r="2007" spans="1:3" x14ac:dyDescent="0.4">
      <c r="A2007" s="5">
        <v>5986</v>
      </c>
      <c r="B2007" s="3" t="s">
        <v>1993</v>
      </c>
      <c r="C2007" s="172" t="s">
        <v>42</v>
      </c>
    </row>
    <row r="2008" spans="1:3" x14ac:dyDescent="0.4">
      <c r="A2008" s="5">
        <v>5987</v>
      </c>
      <c r="B2008" s="3" t="s">
        <v>1994</v>
      </c>
      <c r="C2008" s="172" t="s">
        <v>45</v>
      </c>
    </row>
    <row r="2009" spans="1:3" x14ac:dyDescent="0.4">
      <c r="A2009" s="5">
        <v>5988</v>
      </c>
      <c r="B2009" s="3" t="s">
        <v>1995</v>
      </c>
      <c r="C2009" s="172" t="s">
        <v>42</v>
      </c>
    </row>
    <row r="2010" spans="1:3" x14ac:dyDescent="0.4">
      <c r="A2010" s="5">
        <v>5989</v>
      </c>
      <c r="B2010" s="3" t="s">
        <v>1996</v>
      </c>
      <c r="C2010" s="172" t="s">
        <v>42</v>
      </c>
    </row>
    <row r="2011" spans="1:3" x14ac:dyDescent="0.4">
      <c r="A2011" s="5">
        <v>5990</v>
      </c>
      <c r="B2011" s="3" t="s">
        <v>1997</v>
      </c>
      <c r="C2011" s="172" t="s">
        <v>42</v>
      </c>
    </row>
    <row r="2012" spans="1:3" x14ac:dyDescent="0.4">
      <c r="A2012" s="5">
        <v>5991</v>
      </c>
      <c r="B2012" s="3" t="s">
        <v>1998</v>
      </c>
      <c r="C2012" s="172" t="s">
        <v>42</v>
      </c>
    </row>
    <row r="2013" spans="1:3" x14ac:dyDescent="0.4">
      <c r="A2013" s="5">
        <v>5992</v>
      </c>
      <c r="B2013" s="3" t="s">
        <v>1999</v>
      </c>
      <c r="C2013" s="172" t="s">
        <v>42</v>
      </c>
    </row>
    <row r="2014" spans="1:3" x14ac:dyDescent="0.4">
      <c r="A2014" s="5">
        <v>5993</v>
      </c>
      <c r="B2014" s="3" t="s">
        <v>2000</v>
      </c>
      <c r="C2014" s="172" t="s">
        <v>3977</v>
      </c>
    </row>
    <row r="2015" spans="1:3" x14ac:dyDescent="0.4">
      <c r="A2015" s="5">
        <v>5994</v>
      </c>
      <c r="B2015" s="3" t="s">
        <v>2001</v>
      </c>
      <c r="C2015" s="172" t="s">
        <v>42</v>
      </c>
    </row>
    <row r="2016" spans="1:3" x14ac:dyDescent="0.4">
      <c r="A2016" s="5">
        <v>5997</v>
      </c>
      <c r="B2016" s="3" t="s">
        <v>2002</v>
      </c>
      <c r="C2016" s="172" t="s">
        <v>51</v>
      </c>
    </row>
    <row r="2017" spans="1:3" x14ac:dyDescent="0.4">
      <c r="A2017" s="5">
        <v>5998</v>
      </c>
      <c r="B2017" s="3" t="s">
        <v>2003</v>
      </c>
      <c r="C2017" s="172" t="s">
        <v>3987</v>
      </c>
    </row>
    <row r="2018" spans="1:3" x14ac:dyDescent="0.4">
      <c r="A2018" s="5">
        <v>5999</v>
      </c>
      <c r="B2018" s="3" t="s">
        <v>2004</v>
      </c>
      <c r="C2018" s="172" t="s">
        <v>42</v>
      </c>
    </row>
    <row r="2019" spans="1:3" x14ac:dyDescent="0.4">
      <c r="A2019" s="5">
        <v>6005</v>
      </c>
      <c r="B2019" s="3" t="s">
        <v>2005</v>
      </c>
      <c r="C2019" s="172" t="s">
        <v>42</v>
      </c>
    </row>
    <row r="2020" spans="1:3" x14ac:dyDescent="0.4">
      <c r="A2020" s="5">
        <v>6013</v>
      </c>
      <c r="B2020" s="3" t="s">
        <v>2006</v>
      </c>
      <c r="C2020" s="172" t="s">
        <v>42</v>
      </c>
    </row>
    <row r="2021" spans="1:3" x14ac:dyDescent="0.4">
      <c r="A2021" s="5">
        <v>6016</v>
      </c>
      <c r="B2021" s="3" t="s">
        <v>2007</v>
      </c>
      <c r="C2021" s="172" t="s">
        <v>42</v>
      </c>
    </row>
    <row r="2022" spans="1:3" x14ac:dyDescent="0.4">
      <c r="A2022" s="5">
        <v>6018</v>
      </c>
      <c r="B2022" s="3" t="s">
        <v>2008</v>
      </c>
      <c r="C2022" s="172" t="s">
        <v>42</v>
      </c>
    </row>
    <row r="2023" spans="1:3" x14ac:dyDescent="0.4">
      <c r="A2023" s="5">
        <v>6022</v>
      </c>
      <c r="B2023" s="3" t="s">
        <v>2009</v>
      </c>
      <c r="C2023" s="172" t="s">
        <v>42</v>
      </c>
    </row>
    <row r="2024" spans="1:3" x14ac:dyDescent="0.4">
      <c r="A2024" s="5">
        <v>6023</v>
      </c>
      <c r="B2024" s="3" t="s">
        <v>2010</v>
      </c>
      <c r="C2024" s="172" t="s">
        <v>42</v>
      </c>
    </row>
    <row r="2025" spans="1:3" x14ac:dyDescent="0.4">
      <c r="A2025" s="5">
        <v>6025</v>
      </c>
      <c r="B2025" s="3" t="s">
        <v>2011</v>
      </c>
      <c r="C2025" s="172" t="s">
        <v>47</v>
      </c>
    </row>
    <row r="2026" spans="1:3" x14ac:dyDescent="0.4">
      <c r="A2026" s="5">
        <v>6026</v>
      </c>
      <c r="B2026" s="3" t="s">
        <v>2012</v>
      </c>
      <c r="C2026" s="172" t="s">
        <v>51</v>
      </c>
    </row>
    <row r="2027" spans="1:3" x14ac:dyDescent="0.4">
      <c r="A2027" s="5">
        <v>6027</v>
      </c>
      <c r="B2027" s="3" t="s">
        <v>2013</v>
      </c>
      <c r="C2027" s="172" t="s">
        <v>42</v>
      </c>
    </row>
    <row r="2028" spans="1:3" x14ac:dyDescent="0.4">
      <c r="A2028" s="5">
        <v>6028</v>
      </c>
      <c r="B2028" s="3" t="s">
        <v>2014</v>
      </c>
      <c r="C2028" s="172" t="s">
        <v>45</v>
      </c>
    </row>
    <row r="2029" spans="1:3" x14ac:dyDescent="0.4">
      <c r="A2029" s="5">
        <v>6029</v>
      </c>
      <c r="B2029" s="3" t="s">
        <v>2015</v>
      </c>
      <c r="C2029" s="172" t="s">
        <v>51</v>
      </c>
    </row>
    <row r="2030" spans="1:3" x14ac:dyDescent="0.4">
      <c r="A2030" s="5">
        <v>6030</v>
      </c>
      <c r="B2030" s="3" t="s">
        <v>2016</v>
      </c>
      <c r="C2030" s="172" t="s">
        <v>45</v>
      </c>
    </row>
    <row r="2031" spans="1:3" x14ac:dyDescent="0.4">
      <c r="A2031" s="5">
        <v>6031</v>
      </c>
      <c r="B2031" s="3" t="s">
        <v>2017</v>
      </c>
      <c r="C2031" s="172" t="s">
        <v>45</v>
      </c>
    </row>
    <row r="2032" spans="1:3" x14ac:dyDescent="0.4">
      <c r="A2032" s="5">
        <v>6032</v>
      </c>
      <c r="B2032" s="3" t="s">
        <v>2018</v>
      </c>
      <c r="C2032" s="172" t="s">
        <v>42</v>
      </c>
    </row>
    <row r="2033" spans="1:3" x14ac:dyDescent="0.4">
      <c r="A2033" s="5">
        <v>6033</v>
      </c>
      <c r="B2033" s="3" t="s">
        <v>2019</v>
      </c>
      <c r="C2033" s="172" t="s">
        <v>42</v>
      </c>
    </row>
    <row r="2034" spans="1:3" x14ac:dyDescent="0.4">
      <c r="A2034" s="5">
        <v>6034</v>
      </c>
      <c r="B2034" s="3" t="s">
        <v>2020</v>
      </c>
      <c r="C2034" s="172" t="s">
        <v>51</v>
      </c>
    </row>
    <row r="2035" spans="1:3" x14ac:dyDescent="0.4">
      <c r="A2035" s="5">
        <v>6035</v>
      </c>
      <c r="B2035" s="3" t="s">
        <v>2021</v>
      </c>
      <c r="C2035" s="172" t="s">
        <v>42</v>
      </c>
    </row>
    <row r="2036" spans="1:3" x14ac:dyDescent="0.4">
      <c r="A2036" s="5">
        <v>6036</v>
      </c>
      <c r="B2036" s="3" t="s">
        <v>2022</v>
      </c>
      <c r="C2036" s="172" t="s">
        <v>45</v>
      </c>
    </row>
    <row r="2037" spans="1:3" x14ac:dyDescent="0.4">
      <c r="A2037" s="5">
        <v>6037</v>
      </c>
      <c r="B2037" s="3" t="s">
        <v>2023</v>
      </c>
      <c r="C2037" s="172" t="s">
        <v>46</v>
      </c>
    </row>
    <row r="2038" spans="1:3" x14ac:dyDescent="0.4">
      <c r="A2038" s="5">
        <v>6038</v>
      </c>
      <c r="B2038" s="3" t="s">
        <v>2024</v>
      </c>
      <c r="C2038" s="172" t="s">
        <v>45</v>
      </c>
    </row>
    <row r="2039" spans="1:3" x14ac:dyDescent="0.4">
      <c r="A2039" s="5">
        <v>6039</v>
      </c>
      <c r="B2039" s="3" t="s">
        <v>2025</v>
      </c>
      <c r="C2039" s="172" t="s">
        <v>42</v>
      </c>
    </row>
    <row r="2040" spans="1:3" x14ac:dyDescent="0.4">
      <c r="A2040" s="5">
        <v>6040</v>
      </c>
      <c r="B2040" s="3" t="s">
        <v>2026</v>
      </c>
      <c r="C2040" s="172" t="s">
        <v>46</v>
      </c>
    </row>
    <row r="2041" spans="1:3" x14ac:dyDescent="0.4">
      <c r="A2041" s="5">
        <v>6042</v>
      </c>
      <c r="B2041" s="3" t="s">
        <v>2027</v>
      </c>
      <c r="C2041" s="172" t="s">
        <v>42</v>
      </c>
    </row>
    <row r="2042" spans="1:3" x14ac:dyDescent="0.4">
      <c r="A2042" s="5">
        <v>6044</v>
      </c>
      <c r="B2042" s="3" t="s">
        <v>2028</v>
      </c>
      <c r="C2042" s="172" t="s">
        <v>44</v>
      </c>
    </row>
    <row r="2043" spans="1:3" x14ac:dyDescent="0.4">
      <c r="A2043" s="5">
        <v>6045</v>
      </c>
      <c r="B2043" s="3" t="s">
        <v>2029</v>
      </c>
      <c r="C2043" s="172" t="s">
        <v>42</v>
      </c>
    </row>
    <row r="2044" spans="1:3" x14ac:dyDescent="0.4">
      <c r="A2044" s="5">
        <v>6046</v>
      </c>
      <c r="B2044" s="3" t="s">
        <v>2030</v>
      </c>
      <c r="C2044" s="172" t="s">
        <v>48</v>
      </c>
    </row>
    <row r="2045" spans="1:3" x14ac:dyDescent="0.4">
      <c r="A2045" s="5">
        <v>6047</v>
      </c>
      <c r="B2045" s="3" t="s">
        <v>2031</v>
      </c>
      <c r="C2045" s="172" t="s">
        <v>44</v>
      </c>
    </row>
    <row r="2046" spans="1:3" x14ac:dyDescent="0.4">
      <c r="A2046" s="5">
        <v>6048</v>
      </c>
      <c r="B2046" s="3" t="s">
        <v>2032</v>
      </c>
      <c r="C2046" s="172" t="s">
        <v>47</v>
      </c>
    </row>
    <row r="2047" spans="1:3" x14ac:dyDescent="0.4">
      <c r="A2047" s="5">
        <v>6049</v>
      </c>
      <c r="B2047" s="3" t="s">
        <v>2033</v>
      </c>
      <c r="C2047" s="172" t="s">
        <v>49</v>
      </c>
    </row>
    <row r="2048" spans="1:3" x14ac:dyDescent="0.4">
      <c r="A2048" s="5">
        <v>6050</v>
      </c>
      <c r="B2048" s="3" t="s">
        <v>2034</v>
      </c>
      <c r="C2048" s="172" t="s">
        <v>48</v>
      </c>
    </row>
    <row r="2049" spans="1:3" x14ac:dyDescent="0.4">
      <c r="A2049" s="5">
        <v>6054</v>
      </c>
      <c r="B2049" s="3" t="s">
        <v>2035</v>
      </c>
      <c r="C2049" s="172" t="s">
        <v>51</v>
      </c>
    </row>
    <row r="2050" spans="1:3" x14ac:dyDescent="0.4">
      <c r="A2050" s="5">
        <v>6055</v>
      </c>
      <c r="B2050" s="3" t="s">
        <v>2036</v>
      </c>
      <c r="C2050" s="172" t="s">
        <v>42</v>
      </c>
    </row>
    <row r="2051" spans="1:3" x14ac:dyDescent="0.4">
      <c r="A2051" s="5">
        <v>6058</v>
      </c>
      <c r="B2051" s="3" t="s">
        <v>2037</v>
      </c>
      <c r="C2051" s="172" t="s">
        <v>3977</v>
      </c>
    </row>
    <row r="2052" spans="1:3" x14ac:dyDescent="0.4">
      <c r="A2052" s="5">
        <v>6059</v>
      </c>
      <c r="B2052" s="3" t="s">
        <v>2038</v>
      </c>
      <c r="C2052" s="172" t="s">
        <v>42</v>
      </c>
    </row>
    <row r="2053" spans="1:3" x14ac:dyDescent="0.4">
      <c r="A2053" s="5">
        <v>6060</v>
      </c>
      <c r="B2053" s="3" t="s">
        <v>2039</v>
      </c>
      <c r="C2053" s="172" t="s">
        <v>42</v>
      </c>
    </row>
    <row r="2054" spans="1:3" x14ac:dyDescent="0.4">
      <c r="A2054" s="5">
        <v>6061</v>
      </c>
      <c r="B2054" s="3" t="s">
        <v>2040</v>
      </c>
      <c r="C2054" s="172" t="s">
        <v>45</v>
      </c>
    </row>
    <row r="2055" spans="1:3" x14ac:dyDescent="0.4">
      <c r="A2055" s="5">
        <v>6062</v>
      </c>
      <c r="B2055" s="3" t="s">
        <v>2041</v>
      </c>
      <c r="C2055" s="172" t="s">
        <v>45</v>
      </c>
    </row>
    <row r="2056" spans="1:3" x14ac:dyDescent="0.4">
      <c r="A2056" s="5">
        <v>6063</v>
      </c>
      <c r="B2056" s="3" t="s">
        <v>2042</v>
      </c>
      <c r="C2056" s="172" t="s">
        <v>51</v>
      </c>
    </row>
    <row r="2057" spans="1:3" x14ac:dyDescent="0.4">
      <c r="A2057" s="5">
        <v>6064</v>
      </c>
      <c r="B2057" s="3" t="s">
        <v>2043</v>
      </c>
      <c r="C2057" s="172" t="s">
        <v>48</v>
      </c>
    </row>
    <row r="2058" spans="1:3" x14ac:dyDescent="0.4">
      <c r="A2058" s="5">
        <v>6065</v>
      </c>
      <c r="B2058" s="3" t="s">
        <v>2044</v>
      </c>
      <c r="C2058" s="172" t="s">
        <v>43</v>
      </c>
    </row>
    <row r="2059" spans="1:3" x14ac:dyDescent="0.4">
      <c r="A2059" s="5">
        <v>6067</v>
      </c>
      <c r="B2059" s="3" t="s">
        <v>2045</v>
      </c>
      <c r="C2059" s="172" t="s">
        <v>51</v>
      </c>
    </row>
    <row r="2060" spans="1:3" x14ac:dyDescent="0.4">
      <c r="A2060" s="5">
        <v>6069</v>
      </c>
      <c r="B2060" s="3" t="s">
        <v>2046</v>
      </c>
      <c r="C2060" s="172" t="s">
        <v>42</v>
      </c>
    </row>
    <row r="2061" spans="1:3" x14ac:dyDescent="0.4">
      <c r="A2061" s="5">
        <v>6070</v>
      </c>
      <c r="B2061" s="3" t="s">
        <v>2047</v>
      </c>
      <c r="C2061" s="172" t="s">
        <v>3977</v>
      </c>
    </row>
    <row r="2062" spans="1:3" x14ac:dyDescent="0.4">
      <c r="A2062" s="5">
        <v>6071</v>
      </c>
      <c r="B2062" s="3" t="s">
        <v>2048</v>
      </c>
      <c r="C2062" s="172" t="s">
        <v>51</v>
      </c>
    </row>
    <row r="2063" spans="1:3" x14ac:dyDescent="0.4">
      <c r="A2063" s="5">
        <v>6072</v>
      </c>
      <c r="B2063" s="3" t="s">
        <v>2049</v>
      </c>
      <c r="C2063" s="172" t="s">
        <v>42</v>
      </c>
    </row>
    <row r="2064" spans="1:3" x14ac:dyDescent="0.4">
      <c r="A2064" s="5">
        <v>6073</v>
      </c>
      <c r="B2064" s="3" t="s">
        <v>2050</v>
      </c>
      <c r="C2064" s="172" t="s">
        <v>3987</v>
      </c>
    </row>
    <row r="2065" spans="1:3" x14ac:dyDescent="0.4">
      <c r="A2065" s="5">
        <v>6074</v>
      </c>
      <c r="B2065" s="3" t="s">
        <v>2051</v>
      </c>
      <c r="C2065" s="172" t="s">
        <v>3987</v>
      </c>
    </row>
    <row r="2066" spans="1:3" x14ac:dyDescent="0.4">
      <c r="A2066" s="5">
        <v>6076</v>
      </c>
      <c r="B2066" s="3" t="s">
        <v>2052</v>
      </c>
      <c r="C2066" s="172" t="s">
        <v>50</v>
      </c>
    </row>
    <row r="2067" spans="1:3" x14ac:dyDescent="0.4">
      <c r="A2067" s="5">
        <v>6077</v>
      </c>
      <c r="B2067" s="3" t="s">
        <v>2053</v>
      </c>
      <c r="C2067" s="172" t="s">
        <v>51</v>
      </c>
    </row>
    <row r="2068" spans="1:3" x14ac:dyDescent="0.4">
      <c r="A2068" s="5">
        <v>6078</v>
      </c>
      <c r="B2068" s="3" t="s">
        <v>2054</v>
      </c>
      <c r="C2068" s="172" t="s">
        <v>51</v>
      </c>
    </row>
    <row r="2069" spans="1:3" x14ac:dyDescent="0.4">
      <c r="A2069" s="5">
        <v>6080</v>
      </c>
      <c r="B2069" s="3" t="s">
        <v>2055</v>
      </c>
      <c r="C2069" s="172" t="s">
        <v>48</v>
      </c>
    </row>
    <row r="2070" spans="1:3" x14ac:dyDescent="0.4">
      <c r="A2070" s="5">
        <v>6081</v>
      </c>
      <c r="B2070" s="3" t="s">
        <v>2056</v>
      </c>
      <c r="C2070" s="172" t="s">
        <v>51</v>
      </c>
    </row>
    <row r="2071" spans="1:3" x14ac:dyDescent="0.4">
      <c r="A2071" s="5">
        <v>6082</v>
      </c>
      <c r="B2071" s="3" t="s">
        <v>2057</v>
      </c>
      <c r="C2071" s="172" t="s">
        <v>42</v>
      </c>
    </row>
    <row r="2072" spans="1:3" x14ac:dyDescent="0.4">
      <c r="A2072" s="5">
        <v>6083</v>
      </c>
      <c r="B2072" s="3" t="s">
        <v>2058</v>
      </c>
      <c r="C2072" s="172" t="s">
        <v>44</v>
      </c>
    </row>
    <row r="2073" spans="1:3" x14ac:dyDescent="0.4">
      <c r="A2073" s="5">
        <v>6085</v>
      </c>
      <c r="B2073" s="3" t="s">
        <v>2059</v>
      </c>
      <c r="C2073" s="172" t="s">
        <v>42</v>
      </c>
    </row>
    <row r="2074" spans="1:3" x14ac:dyDescent="0.4">
      <c r="A2074" s="5">
        <v>6086</v>
      </c>
      <c r="B2074" s="3" t="s">
        <v>2060</v>
      </c>
      <c r="C2074" s="172" t="s">
        <v>3977</v>
      </c>
    </row>
    <row r="2075" spans="1:3" x14ac:dyDescent="0.4">
      <c r="A2075" s="5">
        <v>6087</v>
      </c>
      <c r="B2075" s="3" t="s">
        <v>2061</v>
      </c>
      <c r="C2075" s="172" t="s">
        <v>48</v>
      </c>
    </row>
    <row r="2076" spans="1:3" x14ac:dyDescent="0.4">
      <c r="A2076" s="5">
        <v>6088</v>
      </c>
      <c r="B2076" s="3" t="s">
        <v>2062</v>
      </c>
      <c r="C2076" s="172" t="s">
        <v>42</v>
      </c>
    </row>
    <row r="2077" spans="1:3" x14ac:dyDescent="0.4">
      <c r="A2077" s="5">
        <v>6089</v>
      </c>
      <c r="B2077" s="3" t="s">
        <v>2063</v>
      </c>
      <c r="C2077" s="172" t="s">
        <v>42</v>
      </c>
    </row>
    <row r="2078" spans="1:3" x14ac:dyDescent="0.4">
      <c r="A2078" s="5">
        <v>6090</v>
      </c>
      <c r="B2078" s="3" t="s">
        <v>2064</v>
      </c>
      <c r="C2078" s="172" t="s">
        <v>45</v>
      </c>
    </row>
    <row r="2079" spans="1:3" x14ac:dyDescent="0.4">
      <c r="A2079" s="5">
        <v>6091</v>
      </c>
      <c r="B2079" s="3" t="s">
        <v>2065</v>
      </c>
      <c r="C2079" s="172" t="s">
        <v>46</v>
      </c>
    </row>
    <row r="2080" spans="1:3" x14ac:dyDescent="0.4">
      <c r="A2080" s="5">
        <v>6092</v>
      </c>
      <c r="B2080" s="3" t="s">
        <v>2066</v>
      </c>
      <c r="C2080" s="172" t="s">
        <v>42</v>
      </c>
    </row>
    <row r="2081" spans="1:4" x14ac:dyDescent="0.4">
      <c r="A2081" s="5">
        <v>6093</v>
      </c>
      <c r="B2081" s="3" t="s">
        <v>2067</v>
      </c>
      <c r="C2081" s="172" t="s">
        <v>3977</v>
      </c>
    </row>
    <row r="2082" spans="1:4" x14ac:dyDescent="0.4">
      <c r="A2082" s="5">
        <v>6094</v>
      </c>
      <c r="B2082" s="3" t="s">
        <v>2068</v>
      </c>
      <c r="C2082" s="172" t="s">
        <v>48</v>
      </c>
    </row>
    <row r="2083" spans="1:4" x14ac:dyDescent="0.4">
      <c r="A2083" s="5">
        <v>6095</v>
      </c>
      <c r="B2083" s="3" t="s">
        <v>2069</v>
      </c>
      <c r="C2083" s="172" t="s">
        <v>48</v>
      </c>
    </row>
    <row r="2084" spans="1:4" x14ac:dyDescent="0.4">
      <c r="A2084" s="5">
        <v>6096</v>
      </c>
      <c r="B2084" s="3" t="s">
        <v>2070</v>
      </c>
      <c r="C2084" s="172" t="s">
        <v>42</v>
      </c>
    </row>
    <row r="2085" spans="1:4" x14ac:dyDescent="0.4">
      <c r="A2085" s="5">
        <v>6098</v>
      </c>
      <c r="B2085" s="3" t="s">
        <v>2071</v>
      </c>
      <c r="C2085" s="172" t="s">
        <v>42</v>
      </c>
    </row>
    <row r="2086" spans="1:4" x14ac:dyDescent="0.4">
      <c r="A2086" s="5">
        <v>6099</v>
      </c>
      <c r="B2086" s="3" t="s">
        <v>2072</v>
      </c>
      <c r="C2086" s="172" t="s">
        <v>51</v>
      </c>
    </row>
    <row r="2087" spans="1:4" x14ac:dyDescent="0.4">
      <c r="A2087" s="5">
        <v>6101</v>
      </c>
      <c r="B2087" s="3" t="s">
        <v>2073</v>
      </c>
      <c r="C2087" s="172" t="s">
        <v>42</v>
      </c>
    </row>
    <row r="2088" spans="1:4" x14ac:dyDescent="0.4">
      <c r="A2088" s="5">
        <v>6103</v>
      </c>
      <c r="B2088" s="3" t="s">
        <v>2074</v>
      </c>
      <c r="C2088" s="172" t="s">
        <v>42</v>
      </c>
    </row>
    <row r="2089" spans="1:4" x14ac:dyDescent="0.4">
      <c r="A2089" s="5">
        <v>6104</v>
      </c>
      <c r="B2089" s="3" t="s">
        <v>2075</v>
      </c>
      <c r="C2089" s="172" t="s">
        <v>42</v>
      </c>
    </row>
    <row r="2090" spans="1:4" x14ac:dyDescent="0.4">
      <c r="A2090" s="5">
        <v>6111</v>
      </c>
      <c r="B2090" s="3" t="s">
        <v>2076</v>
      </c>
      <c r="C2090" s="172" t="s">
        <v>42</v>
      </c>
    </row>
    <row r="2091" spans="1:4" x14ac:dyDescent="0.4">
      <c r="A2091" s="5">
        <v>6112</v>
      </c>
      <c r="B2091" s="3" t="s">
        <v>2077</v>
      </c>
      <c r="C2091" s="172" t="s">
        <v>50</v>
      </c>
    </row>
    <row r="2092" spans="1:4" x14ac:dyDescent="0.4">
      <c r="A2092" s="5">
        <v>6113</v>
      </c>
      <c r="B2092" s="3" t="s">
        <v>2078</v>
      </c>
      <c r="C2092" s="172" t="s">
        <v>42</v>
      </c>
    </row>
    <row r="2093" spans="1:4" x14ac:dyDescent="0.4">
      <c r="A2093" s="5">
        <v>6118</v>
      </c>
      <c r="B2093" s="3" t="s">
        <v>2079</v>
      </c>
      <c r="C2093" s="172" t="s">
        <v>42</v>
      </c>
    </row>
    <row r="2094" spans="1:4" x14ac:dyDescent="0.4">
      <c r="A2094" s="5">
        <v>6121</v>
      </c>
      <c r="B2094" s="3" t="s">
        <v>2080</v>
      </c>
      <c r="C2094" s="172" t="s">
        <v>42</v>
      </c>
    </row>
    <row r="2095" spans="1:4" x14ac:dyDescent="0.4">
      <c r="A2095" s="5">
        <v>6125</v>
      </c>
      <c r="B2095" s="3" t="s">
        <v>2081</v>
      </c>
      <c r="C2095" s="172" t="s">
        <v>42</v>
      </c>
      <c r="D2095" s="181">
        <v>43910</v>
      </c>
    </row>
    <row r="2096" spans="1:4" x14ac:dyDescent="0.4">
      <c r="A2096" s="5">
        <v>6131</v>
      </c>
      <c r="B2096" s="3" t="s">
        <v>2082</v>
      </c>
      <c r="C2096" s="172" t="s">
        <v>42</v>
      </c>
    </row>
    <row r="2097" spans="1:3" x14ac:dyDescent="0.4">
      <c r="A2097" s="5">
        <v>6134</v>
      </c>
      <c r="B2097" s="3" t="s">
        <v>2083</v>
      </c>
      <c r="C2097" s="172" t="s">
        <v>42</v>
      </c>
    </row>
    <row r="2098" spans="1:3" x14ac:dyDescent="0.4">
      <c r="A2098" s="5">
        <v>6135</v>
      </c>
      <c r="B2098" s="3" t="s">
        <v>2084</v>
      </c>
      <c r="C2098" s="172" t="s">
        <v>42</v>
      </c>
    </row>
    <row r="2099" spans="1:3" x14ac:dyDescent="0.4">
      <c r="A2099" s="5">
        <v>6136</v>
      </c>
      <c r="B2099" s="3" t="s">
        <v>2085</v>
      </c>
      <c r="C2099" s="172" t="s">
        <v>50</v>
      </c>
    </row>
    <row r="2100" spans="1:3" x14ac:dyDescent="0.4">
      <c r="A2100" s="5">
        <v>6137</v>
      </c>
      <c r="B2100" s="3" t="s">
        <v>2086</v>
      </c>
      <c r="C2100" s="172" t="s">
        <v>42</v>
      </c>
    </row>
    <row r="2101" spans="1:3" x14ac:dyDescent="0.4">
      <c r="A2101" s="5">
        <v>6138</v>
      </c>
      <c r="B2101" s="3" t="s">
        <v>2087</v>
      </c>
      <c r="C2101" s="172" t="s">
        <v>42</v>
      </c>
    </row>
    <row r="2102" spans="1:3" x14ac:dyDescent="0.4">
      <c r="A2102" s="5">
        <v>6140</v>
      </c>
      <c r="B2102" s="3" t="s">
        <v>2088</v>
      </c>
      <c r="C2102" s="172" t="s">
        <v>42</v>
      </c>
    </row>
    <row r="2103" spans="1:3" x14ac:dyDescent="0.4">
      <c r="A2103" s="5">
        <v>6141</v>
      </c>
      <c r="B2103" s="3" t="s">
        <v>2089</v>
      </c>
      <c r="C2103" s="172" t="s">
        <v>51</v>
      </c>
    </row>
    <row r="2104" spans="1:3" x14ac:dyDescent="0.4">
      <c r="A2104" s="5">
        <v>6142</v>
      </c>
      <c r="B2104" s="3" t="s">
        <v>2090</v>
      </c>
      <c r="C2104" s="172" t="s">
        <v>3977</v>
      </c>
    </row>
    <row r="2105" spans="1:3" x14ac:dyDescent="0.4">
      <c r="A2105" s="5">
        <v>6143</v>
      </c>
      <c r="B2105" s="3" t="s">
        <v>2091</v>
      </c>
      <c r="C2105" s="172" t="s">
        <v>51</v>
      </c>
    </row>
    <row r="2106" spans="1:3" x14ac:dyDescent="0.4">
      <c r="A2106" s="5">
        <v>6144</v>
      </c>
      <c r="B2106" s="3" t="s">
        <v>2092</v>
      </c>
      <c r="C2106" s="172" t="s">
        <v>42</v>
      </c>
    </row>
    <row r="2107" spans="1:3" x14ac:dyDescent="0.4">
      <c r="A2107" s="5">
        <v>6145</v>
      </c>
      <c r="B2107" s="3" t="s">
        <v>2093</v>
      </c>
      <c r="C2107" s="175" t="s">
        <v>42</v>
      </c>
    </row>
    <row r="2108" spans="1:3" x14ac:dyDescent="0.4">
      <c r="A2108" s="5">
        <v>6146</v>
      </c>
      <c r="B2108" s="3" t="s">
        <v>2094</v>
      </c>
      <c r="C2108" s="175" t="s">
        <v>42</v>
      </c>
    </row>
    <row r="2109" spans="1:3" x14ac:dyDescent="0.4">
      <c r="A2109" s="5">
        <v>6147</v>
      </c>
      <c r="B2109" s="3" t="s">
        <v>2095</v>
      </c>
      <c r="C2109" s="175" t="s">
        <v>42</v>
      </c>
    </row>
    <row r="2110" spans="1:3" x14ac:dyDescent="0.4">
      <c r="A2110" s="5">
        <v>6149</v>
      </c>
      <c r="B2110" s="3" t="s">
        <v>2096</v>
      </c>
      <c r="C2110" s="175" t="s">
        <v>51</v>
      </c>
    </row>
    <row r="2111" spans="1:3" x14ac:dyDescent="0.4">
      <c r="A2111" s="5">
        <v>6150</v>
      </c>
      <c r="B2111" s="3" t="s">
        <v>2097</v>
      </c>
      <c r="C2111" s="175" t="s">
        <v>44</v>
      </c>
    </row>
    <row r="2112" spans="1:3" x14ac:dyDescent="0.4">
      <c r="A2112" s="5">
        <v>6151</v>
      </c>
      <c r="B2112" s="3" t="s">
        <v>2098</v>
      </c>
      <c r="C2112" s="175" t="s">
        <v>42</v>
      </c>
    </row>
    <row r="2113" spans="1:3" x14ac:dyDescent="0.4">
      <c r="A2113" s="5">
        <v>6155</v>
      </c>
      <c r="B2113" s="3" t="s">
        <v>2099</v>
      </c>
      <c r="C2113" s="175" t="s">
        <v>42</v>
      </c>
    </row>
    <row r="2114" spans="1:3" x14ac:dyDescent="0.4">
      <c r="A2114" s="5">
        <v>6156</v>
      </c>
      <c r="B2114" s="3" t="s">
        <v>2100</v>
      </c>
      <c r="C2114" s="175" t="s">
        <v>45</v>
      </c>
    </row>
    <row r="2115" spans="1:3" x14ac:dyDescent="0.4">
      <c r="A2115" s="5">
        <v>6157</v>
      </c>
      <c r="B2115" s="3" t="s">
        <v>2101</v>
      </c>
      <c r="C2115" s="175" t="s">
        <v>42</v>
      </c>
    </row>
    <row r="2116" spans="1:3" x14ac:dyDescent="0.4">
      <c r="A2116" s="5">
        <v>6158</v>
      </c>
      <c r="B2116" s="3" t="s">
        <v>2102</v>
      </c>
      <c r="C2116" s="175" t="s">
        <v>42</v>
      </c>
    </row>
    <row r="2117" spans="1:3" x14ac:dyDescent="0.4">
      <c r="A2117" s="5">
        <v>6159</v>
      </c>
      <c r="B2117" s="3" t="s">
        <v>2103</v>
      </c>
      <c r="C2117" s="175" t="s">
        <v>47</v>
      </c>
    </row>
    <row r="2118" spans="1:3" x14ac:dyDescent="0.4">
      <c r="A2118" s="5">
        <v>6161</v>
      </c>
      <c r="B2118" s="3" t="s">
        <v>2104</v>
      </c>
      <c r="C2118" s="175" t="s">
        <v>42</v>
      </c>
    </row>
    <row r="2119" spans="1:3" x14ac:dyDescent="0.4">
      <c r="A2119" s="5">
        <v>6164</v>
      </c>
      <c r="B2119" s="3" t="s">
        <v>2105</v>
      </c>
      <c r="C2119" s="175" t="s">
        <v>51</v>
      </c>
    </row>
    <row r="2120" spans="1:3" x14ac:dyDescent="0.4">
      <c r="A2120" s="5">
        <v>6165</v>
      </c>
      <c r="B2120" s="3" t="s">
        <v>2106</v>
      </c>
      <c r="C2120" s="175" t="s">
        <v>42</v>
      </c>
    </row>
    <row r="2121" spans="1:3" x14ac:dyDescent="0.4">
      <c r="A2121" s="5">
        <v>6166</v>
      </c>
      <c r="B2121" s="3" t="s">
        <v>2107</v>
      </c>
      <c r="C2121" s="175" t="s">
        <v>42</v>
      </c>
    </row>
    <row r="2122" spans="1:3" x14ac:dyDescent="0.4">
      <c r="A2122" s="5">
        <v>6167</v>
      </c>
      <c r="B2122" s="3" t="s">
        <v>2108</v>
      </c>
      <c r="C2122" s="175" t="s">
        <v>42</v>
      </c>
    </row>
    <row r="2123" spans="1:3" x14ac:dyDescent="0.4">
      <c r="A2123" s="5">
        <v>6171</v>
      </c>
      <c r="B2123" s="3" t="s">
        <v>2109</v>
      </c>
      <c r="C2123" s="175" t="s">
        <v>51</v>
      </c>
    </row>
    <row r="2124" spans="1:3" x14ac:dyDescent="0.4">
      <c r="A2124" s="5">
        <v>6172</v>
      </c>
      <c r="B2124" s="3" t="s">
        <v>2110</v>
      </c>
      <c r="C2124" s="175" t="s">
        <v>51</v>
      </c>
    </row>
    <row r="2125" spans="1:3" x14ac:dyDescent="0.4">
      <c r="A2125" s="5">
        <v>6173</v>
      </c>
      <c r="B2125" s="3" t="s">
        <v>2111</v>
      </c>
      <c r="C2125" s="175" t="s">
        <v>3977</v>
      </c>
    </row>
    <row r="2126" spans="1:3" x14ac:dyDescent="0.4">
      <c r="A2126" s="5">
        <v>6175</v>
      </c>
      <c r="B2126" s="3" t="s">
        <v>2112</v>
      </c>
      <c r="C2126" s="175" t="s">
        <v>45</v>
      </c>
    </row>
    <row r="2127" spans="1:3" x14ac:dyDescent="0.4">
      <c r="A2127" s="5">
        <v>6176</v>
      </c>
      <c r="B2127" s="3" t="s">
        <v>2113</v>
      </c>
      <c r="C2127" s="175" t="s">
        <v>48</v>
      </c>
    </row>
    <row r="2128" spans="1:3" x14ac:dyDescent="0.4">
      <c r="A2128" s="5">
        <v>6177</v>
      </c>
      <c r="B2128" s="3" t="s">
        <v>2114</v>
      </c>
      <c r="C2128" s="175" t="s">
        <v>51</v>
      </c>
    </row>
    <row r="2129" spans="1:3" x14ac:dyDescent="0.4">
      <c r="A2129" s="5">
        <v>6178</v>
      </c>
      <c r="B2129" s="3" t="s">
        <v>2115</v>
      </c>
      <c r="C2129" s="175" t="s">
        <v>42</v>
      </c>
    </row>
    <row r="2130" spans="1:3" x14ac:dyDescent="0.4">
      <c r="A2130" s="5">
        <v>6180</v>
      </c>
      <c r="B2130" s="3" t="s">
        <v>2116</v>
      </c>
      <c r="C2130" s="175" t="s">
        <v>51</v>
      </c>
    </row>
    <row r="2131" spans="1:3" x14ac:dyDescent="0.4">
      <c r="A2131" s="5">
        <v>6181</v>
      </c>
      <c r="B2131" s="3" t="s">
        <v>2117</v>
      </c>
      <c r="C2131" s="175" t="s">
        <v>3985</v>
      </c>
    </row>
    <row r="2132" spans="1:3" x14ac:dyDescent="0.4">
      <c r="A2132" s="5">
        <v>6182</v>
      </c>
      <c r="B2132" s="3" t="s">
        <v>2118</v>
      </c>
      <c r="C2132" s="175" t="s">
        <v>3977</v>
      </c>
    </row>
    <row r="2133" spans="1:3" x14ac:dyDescent="0.4">
      <c r="A2133" s="5">
        <v>6183</v>
      </c>
      <c r="B2133" s="3" t="s">
        <v>2119</v>
      </c>
      <c r="C2133" s="175" t="s">
        <v>3977</v>
      </c>
    </row>
    <row r="2134" spans="1:3" x14ac:dyDescent="0.4">
      <c r="A2134" s="5">
        <v>6184</v>
      </c>
      <c r="B2134" s="3" t="s">
        <v>2120</v>
      </c>
      <c r="C2134" s="175" t="s">
        <v>3978</v>
      </c>
    </row>
    <row r="2135" spans="1:3" x14ac:dyDescent="0.4">
      <c r="A2135" s="5">
        <v>6185</v>
      </c>
      <c r="B2135" s="3" t="s">
        <v>2121</v>
      </c>
      <c r="C2135" s="175" t="s">
        <v>42</v>
      </c>
    </row>
    <row r="2136" spans="1:3" x14ac:dyDescent="0.4">
      <c r="A2136" s="5">
        <v>6186</v>
      </c>
      <c r="B2136" s="3" t="s">
        <v>2122</v>
      </c>
      <c r="C2136" s="175" t="s">
        <v>42</v>
      </c>
    </row>
    <row r="2137" spans="1:3" x14ac:dyDescent="0.4">
      <c r="A2137" s="5">
        <v>6187</v>
      </c>
      <c r="B2137" s="3" t="s">
        <v>2123</v>
      </c>
      <c r="C2137" s="175" t="s">
        <v>42</v>
      </c>
    </row>
    <row r="2138" spans="1:3" x14ac:dyDescent="0.4">
      <c r="A2138" s="5">
        <v>6188</v>
      </c>
      <c r="B2138" s="3" t="s">
        <v>2124</v>
      </c>
      <c r="C2138" s="175" t="s">
        <v>51</v>
      </c>
    </row>
    <row r="2139" spans="1:3" x14ac:dyDescent="0.4">
      <c r="A2139" s="5">
        <v>6189</v>
      </c>
      <c r="B2139" s="3" t="s">
        <v>2125</v>
      </c>
      <c r="C2139" s="175" t="s">
        <v>48</v>
      </c>
    </row>
    <row r="2140" spans="1:3" x14ac:dyDescent="0.4">
      <c r="A2140" s="5">
        <v>6190</v>
      </c>
      <c r="B2140" s="3" t="s">
        <v>2126</v>
      </c>
      <c r="C2140" s="175" t="s">
        <v>42</v>
      </c>
    </row>
    <row r="2141" spans="1:3" x14ac:dyDescent="0.4">
      <c r="A2141" s="5">
        <v>6191</v>
      </c>
      <c r="B2141" s="3" t="s">
        <v>2127</v>
      </c>
      <c r="C2141" s="175" t="s">
        <v>48</v>
      </c>
    </row>
    <row r="2142" spans="1:3" x14ac:dyDescent="0.4">
      <c r="A2142" s="5">
        <v>6192</v>
      </c>
      <c r="B2142" s="3" t="s">
        <v>2128</v>
      </c>
      <c r="C2142" s="175" t="s">
        <v>43</v>
      </c>
    </row>
    <row r="2143" spans="1:3" x14ac:dyDescent="0.4">
      <c r="A2143" s="5">
        <v>6193</v>
      </c>
      <c r="B2143" s="3" t="s">
        <v>2129</v>
      </c>
      <c r="C2143" s="175" t="s">
        <v>42</v>
      </c>
    </row>
    <row r="2144" spans="1:3" x14ac:dyDescent="0.4">
      <c r="A2144" s="5">
        <v>6194</v>
      </c>
      <c r="B2144" s="3" t="s">
        <v>2130</v>
      </c>
      <c r="C2144" s="175" t="s">
        <v>48</v>
      </c>
    </row>
    <row r="2145" spans="1:3" x14ac:dyDescent="0.4">
      <c r="A2145" s="5">
        <v>6195</v>
      </c>
      <c r="B2145" s="3" t="s">
        <v>2131</v>
      </c>
      <c r="C2145" s="175" t="s">
        <v>45</v>
      </c>
    </row>
    <row r="2146" spans="1:3" x14ac:dyDescent="0.4">
      <c r="A2146" s="5">
        <v>6196</v>
      </c>
      <c r="B2146" s="3" t="s">
        <v>2132</v>
      </c>
      <c r="C2146" s="175" t="s">
        <v>47</v>
      </c>
    </row>
    <row r="2147" spans="1:3" x14ac:dyDescent="0.4">
      <c r="A2147" s="5">
        <v>6197</v>
      </c>
      <c r="B2147" s="3" t="s">
        <v>2133</v>
      </c>
      <c r="C2147" s="175" t="s">
        <v>3985</v>
      </c>
    </row>
    <row r="2148" spans="1:3" x14ac:dyDescent="0.4">
      <c r="A2148" s="5">
        <v>6198</v>
      </c>
      <c r="B2148" s="3" t="s">
        <v>2134</v>
      </c>
      <c r="C2148" s="175" t="s">
        <v>48</v>
      </c>
    </row>
    <row r="2149" spans="1:3" x14ac:dyDescent="0.4">
      <c r="A2149" s="5">
        <v>6199</v>
      </c>
      <c r="B2149" s="3" t="s">
        <v>2135</v>
      </c>
      <c r="C2149" s="175" t="s">
        <v>47</v>
      </c>
    </row>
    <row r="2150" spans="1:3" x14ac:dyDescent="0.4">
      <c r="A2150" s="5">
        <v>6200</v>
      </c>
      <c r="B2150" s="3" t="s">
        <v>2136</v>
      </c>
      <c r="C2150" s="175" t="s">
        <v>48</v>
      </c>
    </row>
    <row r="2151" spans="1:3" x14ac:dyDescent="0.4">
      <c r="A2151" s="5">
        <v>6201</v>
      </c>
      <c r="B2151" s="3" t="s">
        <v>2137</v>
      </c>
      <c r="C2151" s="175" t="s">
        <v>42</v>
      </c>
    </row>
    <row r="2152" spans="1:3" x14ac:dyDescent="0.4">
      <c r="A2152" s="5">
        <v>6203</v>
      </c>
      <c r="B2152" s="3" t="s">
        <v>2138</v>
      </c>
      <c r="C2152" s="175" t="s">
        <v>42</v>
      </c>
    </row>
    <row r="2153" spans="1:3" x14ac:dyDescent="0.4">
      <c r="A2153" s="5">
        <v>6205</v>
      </c>
      <c r="B2153" s="3" t="s">
        <v>2139</v>
      </c>
      <c r="C2153" s="175" t="s">
        <v>42</v>
      </c>
    </row>
    <row r="2154" spans="1:3" x14ac:dyDescent="0.4">
      <c r="A2154" s="5">
        <v>6208</v>
      </c>
      <c r="B2154" s="3" t="s">
        <v>2140</v>
      </c>
      <c r="C2154" s="175" t="s">
        <v>42</v>
      </c>
    </row>
    <row r="2155" spans="1:3" x14ac:dyDescent="0.4">
      <c r="A2155" s="5">
        <v>6210</v>
      </c>
      <c r="B2155" s="3" t="s">
        <v>2141</v>
      </c>
      <c r="C2155" s="175" t="s">
        <v>42</v>
      </c>
    </row>
    <row r="2156" spans="1:3" x14ac:dyDescent="0.4">
      <c r="A2156" s="5">
        <v>6217</v>
      </c>
      <c r="B2156" s="3" t="s">
        <v>2142</v>
      </c>
      <c r="C2156" s="175" t="s">
        <v>50</v>
      </c>
    </row>
    <row r="2157" spans="1:3" x14ac:dyDescent="0.4">
      <c r="A2157" s="5">
        <v>6218</v>
      </c>
      <c r="B2157" s="3" t="s">
        <v>2143</v>
      </c>
      <c r="C2157" s="175" t="s">
        <v>42</v>
      </c>
    </row>
    <row r="2158" spans="1:3" x14ac:dyDescent="0.4">
      <c r="A2158" s="5">
        <v>6222</v>
      </c>
      <c r="B2158" s="3" t="s">
        <v>2144</v>
      </c>
      <c r="C2158" s="175" t="s">
        <v>42</v>
      </c>
    </row>
    <row r="2159" spans="1:3" x14ac:dyDescent="0.4">
      <c r="A2159" s="5">
        <v>6226</v>
      </c>
      <c r="B2159" s="3" t="s">
        <v>4202</v>
      </c>
      <c r="C2159" s="171"/>
    </row>
    <row r="2160" spans="1:3" x14ac:dyDescent="0.4">
      <c r="A2160" s="5">
        <v>6227</v>
      </c>
      <c r="B2160" s="3" t="s">
        <v>4116</v>
      </c>
    </row>
    <row r="2161" spans="1:4" x14ac:dyDescent="0.4">
      <c r="A2161" s="5">
        <v>6229</v>
      </c>
      <c r="B2161" s="3" t="s">
        <v>4051</v>
      </c>
    </row>
    <row r="2162" spans="1:4" x14ac:dyDescent="0.4">
      <c r="A2162" s="5">
        <v>6230</v>
      </c>
      <c r="B2162" s="3" t="s">
        <v>2145</v>
      </c>
      <c r="C2162" s="175" t="s">
        <v>42</v>
      </c>
    </row>
    <row r="2163" spans="1:4" x14ac:dyDescent="0.4">
      <c r="A2163" s="5">
        <v>6230</v>
      </c>
      <c r="B2163" s="3" t="s">
        <v>2145</v>
      </c>
    </row>
    <row r="2164" spans="1:4" x14ac:dyDescent="0.4">
      <c r="A2164" s="5">
        <v>6231</v>
      </c>
      <c r="B2164" s="3" t="s">
        <v>2146</v>
      </c>
      <c r="C2164" s="175" t="s">
        <v>42</v>
      </c>
    </row>
    <row r="2165" spans="1:4" x14ac:dyDescent="0.4">
      <c r="A2165" s="5">
        <v>6232</v>
      </c>
      <c r="B2165" s="3" t="s">
        <v>2147</v>
      </c>
      <c r="C2165" s="175" t="s">
        <v>42</v>
      </c>
    </row>
    <row r="2166" spans="1:4" x14ac:dyDescent="0.4">
      <c r="A2166" s="5">
        <v>6233</v>
      </c>
      <c r="B2166" s="3" t="s">
        <v>2148</v>
      </c>
      <c r="C2166" s="175" t="s">
        <v>48</v>
      </c>
    </row>
    <row r="2167" spans="1:4" x14ac:dyDescent="0.4">
      <c r="A2167" s="5">
        <v>6235</v>
      </c>
      <c r="B2167" s="3" t="s">
        <v>2149</v>
      </c>
      <c r="C2167" s="175" t="s">
        <v>51</v>
      </c>
    </row>
    <row r="2168" spans="1:4" x14ac:dyDescent="0.4">
      <c r="A2168" s="5">
        <v>6236</v>
      </c>
      <c r="B2168" s="3" t="s">
        <v>2150</v>
      </c>
      <c r="C2168" s="175" t="s">
        <v>42</v>
      </c>
    </row>
    <row r="2169" spans="1:4" x14ac:dyDescent="0.4">
      <c r="A2169" s="5">
        <v>6237</v>
      </c>
      <c r="B2169" s="3" t="s">
        <v>2151</v>
      </c>
      <c r="C2169" s="175" t="s">
        <v>42</v>
      </c>
    </row>
    <row r="2170" spans="1:4" x14ac:dyDescent="0.4">
      <c r="A2170" s="5">
        <v>6238</v>
      </c>
      <c r="B2170" s="3" t="s">
        <v>2152</v>
      </c>
      <c r="C2170" s="175" t="s">
        <v>42</v>
      </c>
    </row>
    <row r="2171" spans="1:4" x14ac:dyDescent="0.4">
      <c r="A2171" s="5">
        <v>6239</v>
      </c>
      <c r="B2171" s="3" t="s">
        <v>2153</v>
      </c>
      <c r="C2171" s="175" t="s">
        <v>45</v>
      </c>
      <c r="D2171" s="181">
        <v>43881</v>
      </c>
    </row>
    <row r="2172" spans="1:4" x14ac:dyDescent="0.4">
      <c r="A2172" s="5">
        <v>6240</v>
      </c>
      <c r="B2172" s="3" t="s">
        <v>2154</v>
      </c>
      <c r="C2172" s="175" t="s">
        <v>42</v>
      </c>
    </row>
    <row r="2173" spans="1:4" x14ac:dyDescent="0.4">
      <c r="A2173" s="5">
        <v>6245</v>
      </c>
      <c r="B2173" s="3" t="s">
        <v>2155</v>
      </c>
      <c r="C2173" s="175" t="s">
        <v>42</v>
      </c>
    </row>
    <row r="2174" spans="1:4" x14ac:dyDescent="0.4">
      <c r="A2174" s="5">
        <v>6246</v>
      </c>
      <c r="B2174" s="3" t="s">
        <v>2156</v>
      </c>
      <c r="C2174" s="175" t="s">
        <v>42</v>
      </c>
    </row>
    <row r="2175" spans="1:4" x14ac:dyDescent="0.4">
      <c r="A2175" s="5">
        <v>6247</v>
      </c>
      <c r="B2175" s="3" t="s">
        <v>2157</v>
      </c>
      <c r="C2175" s="175" t="s">
        <v>42</v>
      </c>
    </row>
    <row r="2176" spans="1:4" x14ac:dyDescent="0.4">
      <c r="A2176" s="5">
        <v>6248</v>
      </c>
      <c r="B2176" s="3" t="s">
        <v>2158</v>
      </c>
      <c r="C2176" s="175" t="s">
        <v>42</v>
      </c>
    </row>
    <row r="2177" spans="1:3" x14ac:dyDescent="0.4">
      <c r="A2177" s="5">
        <v>6249</v>
      </c>
      <c r="B2177" s="3" t="s">
        <v>2159</v>
      </c>
      <c r="C2177" s="175" t="s">
        <v>42</v>
      </c>
    </row>
    <row r="2178" spans="1:3" x14ac:dyDescent="0.4">
      <c r="A2178" s="5">
        <v>6250</v>
      </c>
      <c r="B2178" s="3" t="s">
        <v>2160</v>
      </c>
      <c r="C2178" s="175" t="s">
        <v>51</v>
      </c>
    </row>
    <row r="2179" spans="1:3" x14ac:dyDescent="0.4">
      <c r="A2179" s="5">
        <v>6254</v>
      </c>
      <c r="B2179" s="3" t="s">
        <v>2161</v>
      </c>
      <c r="C2179" s="175" t="s">
        <v>42</v>
      </c>
    </row>
    <row r="2180" spans="1:3" x14ac:dyDescent="0.4">
      <c r="A2180" s="5">
        <v>6255</v>
      </c>
      <c r="B2180" s="3" t="s">
        <v>2162</v>
      </c>
      <c r="C2180" s="175" t="s">
        <v>47</v>
      </c>
    </row>
    <row r="2181" spans="1:3" x14ac:dyDescent="0.4">
      <c r="A2181" s="5">
        <v>6256</v>
      </c>
      <c r="B2181" s="3" t="s">
        <v>2163</v>
      </c>
      <c r="C2181" s="175" t="s">
        <v>42</v>
      </c>
    </row>
    <row r="2182" spans="1:3" x14ac:dyDescent="0.4">
      <c r="A2182" s="5">
        <v>6257</v>
      </c>
      <c r="B2182" s="3" t="s">
        <v>2164</v>
      </c>
      <c r="C2182" s="175" t="s">
        <v>42</v>
      </c>
    </row>
    <row r="2183" spans="1:3" x14ac:dyDescent="0.4">
      <c r="A2183" s="5">
        <v>6258</v>
      </c>
      <c r="B2183" s="3" t="s">
        <v>2165</v>
      </c>
      <c r="C2183" s="175" t="s">
        <v>42</v>
      </c>
    </row>
    <row r="2184" spans="1:3" x14ac:dyDescent="0.4">
      <c r="A2184" s="5">
        <v>6262</v>
      </c>
      <c r="B2184" s="3" t="s">
        <v>2166</v>
      </c>
      <c r="C2184" s="175" t="s">
        <v>42</v>
      </c>
    </row>
    <row r="2185" spans="1:3" x14ac:dyDescent="0.4">
      <c r="A2185" s="5">
        <v>6264</v>
      </c>
      <c r="B2185" s="3" t="s">
        <v>2167</v>
      </c>
      <c r="C2185" s="175" t="s">
        <v>47</v>
      </c>
    </row>
    <row r="2186" spans="1:3" x14ac:dyDescent="0.4">
      <c r="A2186" s="5">
        <v>6265</v>
      </c>
      <c r="B2186" s="3" t="s">
        <v>2168</v>
      </c>
      <c r="C2186" s="175" t="s">
        <v>51</v>
      </c>
    </row>
    <row r="2187" spans="1:3" x14ac:dyDescent="0.4">
      <c r="A2187" s="5">
        <v>6266</v>
      </c>
      <c r="B2187" s="3" t="s">
        <v>2169</v>
      </c>
      <c r="C2187" s="175" t="s">
        <v>51</v>
      </c>
    </row>
    <row r="2188" spans="1:3" x14ac:dyDescent="0.4">
      <c r="A2188" s="5">
        <v>6267</v>
      </c>
      <c r="B2188" s="3" t="s">
        <v>2170</v>
      </c>
      <c r="C2188" s="175" t="s">
        <v>46</v>
      </c>
    </row>
    <row r="2189" spans="1:3" x14ac:dyDescent="0.4">
      <c r="A2189" s="5">
        <v>6268</v>
      </c>
      <c r="B2189" s="3" t="s">
        <v>2171</v>
      </c>
      <c r="C2189" s="175" t="s">
        <v>51</v>
      </c>
    </row>
    <row r="2190" spans="1:3" x14ac:dyDescent="0.4">
      <c r="A2190" s="5">
        <v>6269</v>
      </c>
      <c r="B2190" s="3" t="s">
        <v>2172</v>
      </c>
      <c r="C2190" s="175" t="s">
        <v>51</v>
      </c>
    </row>
    <row r="2191" spans="1:3" x14ac:dyDescent="0.4">
      <c r="A2191" s="5">
        <v>6271</v>
      </c>
      <c r="B2191" s="3" t="s">
        <v>2173</v>
      </c>
      <c r="C2191" s="175" t="s">
        <v>42</v>
      </c>
    </row>
    <row r="2192" spans="1:3" x14ac:dyDescent="0.4">
      <c r="A2192" s="5">
        <v>6272</v>
      </c>
      <c r="B2192" s="3" t="s">
        <v>2174</v>
      </c>
      <c r="C2192" s="175" t="s">
        <v>42</v>
      </c>
    </row>
    <row r="2193" spans="1:3" x14ac:dyDescent="0.4">
      <c r="A2193" s="5">
        <v>6273</v>
      </c>
      <c r="B2193" s="3" t="s">
        <v>2175</v>
      </c>
      <c r="C2193" s="175" t="s">
        <v>42</v>
      </c>
    </row>
    <row r="2194" spans="1:3" x14ac:dyDescent="0.4">
      <c r="A2194" s="5">
        <v>6274</v>
      </c>
      <c r="B2194" s="3" t="s">
        <v>2176</v>
      </c>
      <c r="C2194" s="175" t="s">
        <v>51</v>
      </c>
    </row>
    <row r="2195" spans="1:3" x14ac:dyDescent="0.4">
      <c r="A2195" s="5">
        <v>6276</v>
      </c>
      <c r="B2195" s="3" t="s">
        <v>2177</v>
      </c>
      <c r="C2195" s="175" t="s">
        <v>42</v>
      </c>
    </row>
    <row r="2196" spans="1:3" x14ac:dyDescent="0.4">
      <c r="A2196" s="5">
        <v>6277</v>
      </c>
      <c r="B2196" s="3" t="s">
        <v>2178</v>
      </c>
      <c r="C2196" s="175" t="s">
        <v>48</v>
      </c>
    </row>
    <row r="2197" spans="1:3" x14ac:dyDescent="0.4">
      <c r="A2197" s="5">
        <v>6278</v>
      </c>
      <c r="B2197" s="3" t="s">
        <v>2179</v>
      </c>
      <c r="C2197" s="175" t="s">
        <v>51</v>
      </c>
    </row>
    <row r="2198" spans="1:3" x14ac:dyDescent="0.4">
      <c r="A2198" s="5">
        <v>6279</v>
      </c>
      <c r="B2198" s="3" t="s">
        <v>2180</v>
      </c>
      <c r="C2198" s="175" t="s">
        <v>3977</v>
      </c>
    </row>
    <row r="2199" spans="1:3" x14ac:dyDescent="0.4">
      <c r="A2199" s="5">
        <v>6281</v>
      </c>
      <c r="B2199" s="3" t="s">
        <v>2181</v>
      </c>
      <c r="C2199" s="175" t="s">
        <v>42</v>
      </c>
    </row>
    <row r="2200" spans="1:3" x14ac:dyDescent="0.4">
      <c r="A2200" s="5">
        <v>6282</v>
      </c>
      <c r="B2200" s="3" t="s">
        <v>2182</v>
      </c>
      <c r="C2200" s="175" t="s">
        <v>42</v>
      </c>
    </row>
    <row r="2201" spans="1:3" x14ac:dyDescent="0.4">
      <c r="A2201" s="5">
        <v>6284</v>
      </c>
      <c r="B2201" s="3" t="s">
        <v>2183</v>
      </c>
      <c r="C2201" s="175" t="s">
        <v>48</v>
      </c>
    </row>
    <row r="2202" spans="1:3" x14ac:dyDescent="0.4">
      <c r="A2202" s="5">
        <v>6286</v>
      </c>
      <c r="B2202" s="3" t="s">
        <v>2184</v>
      </c>
      <c r="C2202" s="175" t="s">
        <v>42</v>
      </c>
    </row>
    <row r="2203" spans="1:3" x14ac:dyDescent="0.4">
      <c r="A2203" s="5">
        <v>6287</v>
      </c>
      <c r="B2203" s="3" t="s">
        <v>2185</v>
      </c>
      <c r="C2203" s="175" t="s">
        <v>42</v>
      </c>
    </row>
    <row r="2204" spans="1:3" x14ac:dyDescent="0.4">
      <c r="A2204" s="5">
        <v>6289</v>
      </c>
      <c r="B2204" s="3" t="s">
        <v>2186</v>
      </c>
      <c r="C2204" s="175" t="s">
        <v>47</v>
      </c>
    </row>
    <row r="2205" spans="1:3" x14ac:dyDescent="0.4">
      <c r="A2205" s="5">
        <v>6291</v>
      </c>
      <c r="B2205" s="3" t="s">
        <v>2187</v>
      </c>
      <c r="C2205" s="175" t="s">
        <v>51</v>
      </c>
    </row>
    <row r="2206" spans="1:3" x14ac:dyDescent="0.4">
      <c r="A2206" s="5">
        <v>6292</v>
      </c>
      <c r="B2206" s="3" t="s">
        <v>2188</v>
      </c>
      <c r="C2206" s="175" t="s">
        <v>42</v>
      </c>
    </row>
    <row r="2207" spans="1:3" x14ac:dyDescent="0.4">
      <c r="A2207" s="5">
        <v>6293</v>
      </c>
      <c r="B2207" s="3" t="s">
        <v>2189</v>
      </c>
      <c r="C2207" s="175" t="s">
        <v>42</v>
      </c>
    </row>
    <row r="2208" spans="1:3" x14ac:dyDescent="0.4">
      <c r="A2208" s="5">
        <v>6294</v>
      </c>
      <c r="B2208" s="3" t="s">
        <v>2190</v>
      </c>
      <c r="C2208" s="175" t="s">
        <v>42</v>
      </c>
    </row>
    <row r="2209" spans="1:3" x14ac:dyDescent="0.4">
      <c r="A2209" s="5">
        <v>6295</v>
      </c>
      <c r="B2209" s="3" t="s">
        <v>2191</v>
      </c>
      <c r="C2209" s="175" t="s">
        <v>51</v>
      </c>
    </row>
    <row r="2210" spans="1:3" x14ac:dyDescent="0.4">
      <c r="A2210" s="5">
        <v>6297</v>
      </c>
      <c r="B2210" s="3" t="s">
        <v>2192</v>
      </c>
      <c r="C2210" s="175" t="s">
        <v>42</v>
      </c>
    </row>
    <row r="2211" spans="1:3" x14ac:dyDescent="0.4">
      <c r="A2211" s="5">
        <v>6298</v>
      </c>
      <c r="B2211" s="3" t="s">
        <v>2193</v>
      </c>
      <c r="C2211" s="175" t="s">
        <v>42</v>
      </c>
    </row>
    <row r="2212" spans="1:3" x14ac:dyDescent="0.4">
      <c r="A2212" s="5">
        <v>6299</v>
      </c>
      <c r="B2212" s="3" t="s">
        <v>2194</v>
      </c>
      <c r="C2212" s="175" t="s">
        <v>42</v>
      </c>
    </row>
    <row r="2213" spans="1:3" x14ac:dyDescent="0.4">
      <c r="A2213" s="5">
        <v>6301</v>
      </c>
      <c r="B2213" s="3" t="s">
        <v>2195</v>
      </c>
      <c r="C2213" s="175" t="s">
        <v>42</v>
      </c>
    </row>
    <row r="2214" spans="1:3" x14ac:dyDescent="0.4">
      <c r="A2214" s="5">
        <v>6302</v>
      </c>
      <c r="B2214" s="3" t="s">
        <v>2196</v>
      </c>
      <c r="C2214" s="175" t="s">
        <v>42</v>
      </c>
    </row>
    <row r="2215" spans="1:3" x14ac:dyDescent="0.4">
      <c r="A2215" s="5">
        <v>6303</v>
      </c>
      <c r="B2215" s="3" t="s">
        <v>2197</v>
      </c>
      <c r="C2215" s="175" t="s">
        <v>42</v>
      </c>
    </row>
    <row r="2216" spans="1:3" x14ac:dyDescent="0.4">
      <c r="A2216" s="5">
        <v>6305</v>
      </c>
      <c r="B2216" s="3" t="s">
        <v>2198</v>
      </c>
      <c r="C2216" s="175" t="s">
        <v>42</v>
      </c>
    </row>
    <row r="2217" spans="1:3" x14ac:dyDescent="0.4">
      <c r="A2217" s="5">
        <v>6306</v>
      </c>
      <c r="B2217" s="3" t="s">
        <v>2199</v>
      </c>
      <c r="C2217" s="175" t="s">
        <v>42</v>
      </c>
    </row>
    <row r="2218" spans="1:3" x14ac:dyDescent="0.4">
      <c r="A2218" s="5">
        <v>6307</v>
      </c>
      <c r="B2218" s="3" t="s">
        <v>2200</v>
      </c>
      <c r="C2218" s="175" t="s">
        <v>42</v>
      </c>
    </row>
    <row r="2219" spans="1:3" x14ac:dyDescent="0.4">
      <c r="A2219" s="5">
        <v>6309</v>
      </c>
      <c r="B2219" s="3" t="s">
        <v>2201</v>
      </c>
      <c r="C2219" s="175" t="s">
        <v>49</v>
      </c>
    </row>
    <row r="2220" spans="1:3" x14ac:dyDescent="0.4">
      <c r="A2220" s="5">
        <v>6310</v>
      </c>
      <c r="B2220" s="3" t="s">
        <v>2202</v>
      </c>
      <c r="C2220" s="175" t="s">
        <v>51</v>
      </c>
    </row>
    <row r="2221" spans="1:3" x14ac:dyDescent="0.4">
      <c r="A2221" s="5">
        <v>6312</v>
      </c>
      <c r="B2221" s="3" t="s">
        <v>2203</v>
      </c>
      <c r="C2221" s="175" t="s">
        <v>3977</v>
      </c>
    </row>
    <row r="2222" spans="1:3" x14ac:dyDescent="0.4">
      <c r="A2222" s="5">
        <v>6315</v>
      </c>
      <c r="B2222" s="3" t="s">
        <v>2204</v>
      </c>
      <c r="C2222" s="175" t="s">
        <v>42</v>
      </c>
    </row>
    <row r="2223" spans="1:3" x14ac:dyDescent="0.4">
      <c r="A2223" s="5">
        <v>6316</v>
      </c>
      <c r="B2223" s="3" t="s">
        <v>2205</v>
      </c>
      <c r="C2223" s="175" t="s">
        <v>48</v>
      </c>
    </row>
    <row r="2224" spans="1:3" x14ac:dyDescent="0.4">
      <c r="A2224" s="5">
        <v>6317</v>
      </c>
      <c r="B2224" s="3" t="s">
        <v>2206</v>
      </c>
      <c r="C2224" s="175" t="s">
        <v>42</v>
      </c>
    </row>
    <row r="2225" spans="1:3" x14ac:dyDescent="0.4">
      <c r="A2225" s="5">
        <v>6319</v>
      </c>
      <c r="B2225" s="3" t="s">
        <v>2207</v>
      </c>
      <c r="C2225" s="175" t="s">
        <v>42</v>
      </c>
    </row>
    <row r="2226" spans="1:3" x14ac:dyDescent="0.4">
      <c r="A2226" s="5">
        <v>6322</v>
      </c>
      <c r="B2226" s="3" t="s">
        <v>2208</v>
      </c>
      <c r="C2226" s="175" t="s">
        <v>42</v>
      </c>
    </row>
    <row r="2227" spans="1:3" x14ac:dyDescent="0.4">
      <c r="A2227" s="5">
        <v>6323</v>
      </c>
      <c r="B2227" s="3" t="s">
        <v>2209</v>
      </c>
      <c r="C2227" s="175" t="s">
        <v>3977</v>
      </c>
    </row>
    <row r="2228" spans="1:3" x14ac:dyDescent="0.4">
      <c r="A2228" s="5">
        <v>6324</v>
      </c>
      <c r="B2228" s="3" t="s">
        <v>2210</v>
      </c>
      <c r="C2228" s="175" t="s">
        <v>42</v>
      </c>
    </row>
    <row r="2229" spans="1:3" x14ac:dyDescent="0.4">
      <c r="A2229" s="5">
        <v>6325</v>
      </c>
      <c r="B2229" s="3" t="s">
        <v>2211</v>
      </c>
      <c r="C2229" s="175" t="s">
        <v>42</v>
      </c>
    </row>
    <row r="2230" spans="1:3" x14ac:dyDescent="0.4">
      <c r="A2230" s="5">
        <v>6326</v>
      </c>
      <c r="B2230" s="3" t="s">
        <v>2212</v>
      </c>
      <c r="C2230" s="175" t="s">
        <v>51</v>
      </c>
    </row>
    <row r="2231" spans="1:3" x14ac:dyDescent="0.4">
      <c r="A2231" s="5">
        <v>6327</v>
      </c>
      <c r="B2231" s="3" t="s">
        <v>2213</v>
      </c>
      <c r="C2231" s="175" t="s">
        <v>45</v>
      </c>
    </row>
    <row r="2232" spans="1:3" x14ac:dyDescent="0.4">
      <c r="A2232" s="5">
        <v>6328</v>
      </c>
      <c r="B2232" s="3" t="s">
        <v>2214</v>
      </c>
      <c r="C2232" s="175" t="s">
        <v>51</v>
      </c>
    </row>
    <row r="2233" spans="1:3" x14ac:dyDescent="0.4">
      <c r="A2233" s="5">
        <v>6330</v>
      </c>
      <c r="B2233" s="3" t="s">
        <v>2215</v>
      </c>
      <c r="C2233" s="175" t="s">
        <v>42</v>
      </c>
    </row>
    <row r="2234" spans="1:3" x14ac:dyDescent="0.4">
      <c r="A2234" s="5">
        <v>6331</v>
      </c>
      <c r="B2234" s="3" t="s">
        <v>2216</v>
      </c>
      <c r="C2234" s="175" t="s">
        <v>42</v>
      </c>
    </row>
    <row r="2235" spans="1:3" x14ac:dyDescent="0.4">
      <c r="A2235" s="5">
        <v>6332</v>
      </c>
      <c r="B2235" s="3" t="s">
        <v>2217</v>
      </c>
      <c r="C2235" s="175" t="s">
        <v>3987</v>
      </c>
    </row>
    <row r="2236" spans="1:3" x14ac:dyDescent="0.4">
      <c r="A2236" s="5">
        <v>6333</v>
      </c>
      <c r="B2236" s="3" t="s">
        <v>2218</v>
      </c>
      <c r="C2236" s="175" t="s">
        <v>42</v>
      </c>
    </row>
    <row r="2237" spans="1:3" x14ac:dyDescent="0.4">
      <c r="A2237" s="5">
        <v>6334</v>
      </c>
      <c r="B2237" s="3" t="s">
        <v>2219</v>
      </c>
      <c r="C2237" s="175" t="s">
        <v>42</v>
      </c>
    </row>
    <row r="2238" spans="1:3" x14ac:dyDescent="0.4">
      <c r="A2238" s="5">
        <v>6335</v>
      </c>
      <c r="B2238" s="3" t="s">
        <v>2220</v>
      </c>
      <c r="C2238" s="175" t="s">
        <v>42</v>
      </c>
    </row>
    <row r="2239" spans="1:3" x14ac:dyDescent="0.4">
      <c r="A2239" s="5">
        <v>6336</v>
      </c>
      <c r="B2239" s="3" t="s">
        <v>2221</v>
      </c>
      <c r="C2239" s="175" t="s">
        <v>3978</v>
      </c>
    </row>
    <row r="2240" spans="1:3" x14ac:dyDescent="0.4">
      <c r="A2240" s="5">
        <v>6337</v>
      </c>
      <c r="B2240" s="3" t="s">
        <v>2222</v>
      </c>
      <c r="C2240" s="175" t="s">
        <v>42</v>
      </c>
    </row>
    <row r="2241" spans="1:3" x14ac:dyDescent="0.4">
      <c r="A2241" s="5">
        <v>6338</v>
      </c>
      <c r="B2241" s="3" t="s">
        <v>2223</v>
      </c>
      <c r="C2241" s="175" t="s">
        <v>48</v>
      </c>
    </row>
    <row r="2242" spans="1:3" x14ac:dyDescent="0.4">
      <c r="A2242" s="5">
        <v>6339</v>
      </c>
      <c r="B2242" s="3" t="s">
        <v>2224</v>
      </c>
      <c r="C2242" s="175" t="s">
        <v>42</v>
      </c>
    </row>
    <row r="2243" spans="1:3" x14ac:dyDescent="0.4">
      <c r="A2243" s="5">
        <v>6340</v>
      </c>
      <c r="B2243" s="3" t="s">
        <v>2225</v>
      </c>
      <c r="C2243" s="175" t="s">
        <v>45</v>
      </c>
    </row>
    <row r="2244" spans="1:3" x14ac:dyDescent="0.4">
      <c r="A2244" s="5">
        <v>6342</v>
      </c>
      <c r="B2244" s="3" t="s">
        <v>2226</v>
      </c>
      <c r="C2244" s="175" t="s">
        <v>42</v>
      </c>
    </row>
    <row r="2245" spans="1:3" x14ac:dyDescent="0.4">
      <c r="A2245" s="5">
        <v>6343</v>
      </c>
      <c r="B2245" s="3" t="s">
        <v>2227</v>
      </c>
      <c r="C2245" s="175" t="s">
        <v>42</v>
      </c>
    </row>
    <row r="2246" spans="1:3" x14ac:dyDescent="0.4">
      <c r="A2246" s="5">
        <v>6345</v>
      </c>
      <c r="B2246" s="3" t="s">
        <v>2228</v>
      </c>
      <c r="C2246" s="175" t="s">
        <v>42</v>
      </c>
    </row>
    <row r="2247" spans="1:3" x14ac:dyDescent="0.4">
      <c r="A2247" s="5">
        <v>6346</v>
      </c>
      <c r="B2247" s="3" t="s">
        <v>2229</v>
      </c>
      <c r="C2247" s="175" t="s">
        <v>42</v>
      </c>
    </row>
    <row r="2248" spans="1:3" x14ac:dyDescent="0.4">
      <c r="A2248" s="5">
        <v>6347</v>
      </c>
      <c r="B2248" s="3" t="s">
        <v>2230</v>
      </c>
      <c r="C2248" s="175" t="s">
        <v>42</v>
      </c>
    </row>
    <row r="2249" spans="1:3" x14ac:dyDescent="0.4">
      <c r="A2249" s="5">
        <v>6349</v>
      </c>
      <c r="B2249" s="3" t="s">
        <v>2231</v>
      </c>
      <c r="C2249" s="175" t="s">
        <v>42</v>
      </c>
    </row>
    <row r="2250" spans="1:3" x14ac:dyDescent="0.4">
      <c r="A2250" s="5">
        <v>6351</v>
      </c>
      <c r="B2250" s="3" t="s">
        <v>2232</v>
      </c>
      <c r="C2250" s="175" t="s">
        <v>42</v>
      </c>
    </row>
    <row r="2251" spans="1:3" x14ac:dyDescent="0.4">
      <c r="A2251" s="5">
        <v>6355</v>
      </c>
      <c r="B2251" s="3" t="s">
        <v>2233</v>
      </c>
      <c r="C2251" s="175" t="s">
        <v>42</v>
      </c>
    </row>
    <row r="2252" spans="1:3" x14ac:dyDescent="0.4">
      <c r="A2252" s="5">
        <v>6356</v>
      </c>
      <c r="B2252" s="3" t="s">
        <v>2234</v>
      </c>
      <c r="C2252" s="175" t="s">
        <v>42</v>
      </c>
    </row>
    <row r="2253" spans="1:3" x14ac:dyDescent="0.4">
      <c r="A2253" s="5">
        <v>6357</v>
      </c>
      <c r="B2253" s="3" t="s">
        <v>2235</v>
      </c>
      <c r="C2253" s="175" t="s">
        <v>42</v>
      </c>
    </row>
    <row r="2254" spans="1:3" x14ac:dyDescent="0.4">
      <c r="A2254" s="5">
        <v>6358</v>
      </c>
      <c r="B2254" s="3" t="s">
        <v>2236</v>
      </c>
      <c r="C2254" s="175" t="s">
        <v>42</v>
      </c>
    </row>
    <row r="2255" spans="1:3" x14ac:dyDescent="0.4">
      <c r="A2255" s="5">
        <v>6360</v>
      </c>
      <c r="B2255" s="3" t="s">
        <v>2237</v>
      </c>
      <c r="C2255" s="175" t="s">
        <v>42</v>
      </c>
    </row>
    <row r="2256" spans="1:3" x14ac:dyDescent="0.4">
      <c r="A2256" s="5">
        <v>6361</v>
      </c>
      <c r="B2256" s="3" t="s">
        <v>2238</v>
      </c>
      <c r="C2256" s="175" t="s">
        <v>51</v>
      </c>
    </row>
    <row r="2257" spans="1:3" x14ac:dyDescent="0.4">
      <c r="A2257" s="5">
        <v>6362</v>
      </c>
      <c r="B2257" s="3" t="s">
        <v>2239</v>
      </c>
      <c r="C2257" s="175" t="s">
        <v>42</v>
      </c>
    </row>
    <row r="2258" spans="1:3" x14ac:dyDescent="0.4">
      <c r="A2258" s="5">
        <v>6363</v>
      </c>
      <c r="B2258" s="3" t="s">
        <v>2240</v>
      </c>
      <c r="C2258" s="175" t="s">
        <v>42</v>
      </c>
    </row>
    <row r="2259" spans="1:3" x14ac:dyDescent="0.4">
      <c r="A2259" s="5">
        <v>6364</v>
      </c>
      <c r="B2259" s="3" t="s">
        <v>2241</v>
      </c>
      <c r="C2259" s="175" t="s">
        <v>42</v>
      </c>
    </row>
    <row r="2260" spans="1:3" x14ac:dyDescent="0.4">
      <c r="A2260" s="5">
        <v>6365</v>
      </c>
      <c r="B2260" s="3" t="s">
        <v>2242</v>
      </c>
      <c r="C2260" s="175" t="s">
        <v>42</v>
      </c>
    </row>
    <row r="2261" spans="1:3" x14ac:dyDescent="0.4">
      <c r="A2261" s="5">
        <v>6366</v>
      </c>
      <c r="B2261" s="3" t="s">
        <v>2243</v>
      </c>
      <c r="C2261" s="175" t="s">
        <v>42</v>
      </c>
    </row>
    <row r="2262" spans="1:3" x14ac:dyDescent="0.4">
      <c r="A2262" s="5">
        <v>6367</v>
      </c>
      <c r="B2262" s="3" t="s">
        <v>2244</v>
      </c>
      <c r="C2262" s="175" t="s">
        <v>42</v>
      </c>
    </row>
    <row r="2263" spans="1:3" x14ac:dyDescent="0.4">
      <c r="A2263" s="5">
        <v>6368</v>
      </c>
      <c r="B2263" s="3" t="s">
        <v>2245</v>
      </c>
      <c r="C2263" s="175" t="s">
        <v>42</v>
      </c>
    </row>
    <row r="2264" spans="1:3" x14ac:dyDescent="0.4">
      <c r="A2264" s="5">
        <v>6369</v>
      </c>
      <c r="B2264" s="3" t="s">
        <v>2246</v>
      </c>
      <c r="C2264" s="175" t="s">
        <v>42</v>
      </c>
    </row>
    <row r="2265" spans="1:3" x14ac:dyDescent="0.4">
      <c r="A2265" s="5">
        <v>6370</v>
      </c>
      <c r="B2265" s="3" t="s">
        <v>2247</v>
      </c>
      <c r="C2265" s="175" t="s">
        <v>42</v>
      </c>
    </row>
    <row r="2266" spans="1:3" x14ac:dyDescent="0.4">
      <c r="A2266" s="5">
        <v>6371</v>
      </c>
      <c r="B2266" s="3" t="s">
        <v>2248</v>
      </c>
      <c r="C2266" s="175" t="s">
        <v>42</v>
      </c>
    </row>
    <row r="2267" spans="1:3" x14ac:dyDescent="0.4">
      <c r="A2267" s="5">
        <v>6373</v>
      </c>
      <c r="B2267" s="3" t="s">
        <v>2249</v>
      </c>
      <c r="C2267" s="175" t="s">
        <v>42</v>
      </c>
    </row>
    <row r="2268" spans="1:3" x14ac:dyDescent="0.4">
      <c r="A2268" s="5">
        <v>6376</v>
      </c>
      <c r="B2268" s="3" t="s">
        <v>2250</v>
      </c>
      <c r="C2268" s="175" t="s">
        <v>51</v>
      </c>
    </row>
    <row r="2269" spans="1:3" x14ac:dyDescent="0.4">
      <c r="A2269" s="5">
        <v>6378</v>
      </c>
      <c r="B2269" s="3" t="s">
        <v>2251</v>
      </c>
      <c r="C2269" s="175" t="s">
        <v>42</v>
      </c>
    </row>
    <row r="2270" spans="1:3" x14ac:dyDescent="0.4">
      <c r="A2270" s="5">
        <v>6379</v>
      </c>
      <c r="B2270" s="3" t="s">
        <v>2252</v>
      </c>
      <c r="C2270" s="175" t="s">
        <v>42</v>
      </c>
    </row>
    <row r="2271" spans="1:3" x14ac:dyDescent="0.4">
      <c r="A2271" s="5">
        <v>6380</v>
      </c>
      <c r="B2271" s="3" t="s">
        <v>2253</v>
      </c>
      <c r="C2271" s="175" t="s">
        <v>42</v>
      </c>
    </row>
    <row r="2272" spans="1:3" x14ac:dyDescent="0.4">
      <c r="A2272" s="5">
        <v>6381</v>
      </c>
      <c r="B2272" s="3" t="s">
        <v>2254</v>
      </c>
      <c r="C2272" s="175" t="s">
        <v>42</v>
      </c>
    </row>
    <row r="2273" spans="1:3" x14ac:dyDescent="0.4">
      <c r="A2273" s="5">
        <v>6382</v>
      </c>
      <c r="B2273" s="3" t="s">
        <v>2255</v>
      </c>
      <c r="C2273" s="175" t="s">
        <v>42</v>
      </c>
    </row>
    <row r="2274" spans="1:3" x14ac:dyDescent="0.4">
      <c r="A2274" s="5">
        <v>6383</v>
      </c>
      <c r="B2274" s="3" t="s">
        <v>2256</v>
      </c>
      <c r="C2274" s="175" t="s">
        <v>42</v>
      </c>
    </row>
    <row r="2275" spans="1:3" x14ac:dyDescent="0.4">
      <c r="A2275" s="5">
        <v>6384</v>
      </c>
      <c r="B2275" s="3" t="s">
        <v>2257</v>
      </c>
      <c r="C2275" s="175" t="s">
        <v>42</v>
      </c>
    </row>
    <row r="2276" spans="1:3" x14ac:dyDescent="0.4">
      <c r="A2276" s="5">
        <v>6387</v>
      </c>
      <c r="B2276" s="3" t="s">
        <v>2258</v>
      </c>
      <c r="C2276" s="175" t="s">
        <v>46</v>
      </c>
    </row>
    <row r="2277" spans="1:3" x14ac:dyDescent="0.4">
      <c r="A2277" s="5">
        <v>6390</v>
      </c>
      <c r="B2277" s="3" t="s">
        <v>2259</v>
      </c>
      <c r="C2277" s="175" t="s">
        <v>42</v>
      </c>
    </row>
    <row r="2278" spans="1:3" x14ac:dyDescent="0.4">
      <c r="A2278" s="5">
        <v>6391</v>
      </c>
      <c r="B2278" s="3" t="s">
        <v>2260</v>
      </c>
      <c r="C2278" s="175" t="s">
        <v>42</v>
      </c>
    </row>
    <row r="2279" spans="1:3" x14ac:dyDescent="0.4">
      <c r="A2279" s="5">
        <v>6392</v>
      </c>
      <c r="B2279" s="3" t="s">
        <v>2261</v>
      </c>
      <c r="C2279" s="175" t="s">
        <v>42</v>
      </c>
    </row>
    <row r="2280" spans="1:3" x14ac:dyDescent="0.4">
      <c r="A2280" s="5">
        <v>6393</v>
      </c>
      <c r="B2280" s="3" t="s">
        <v>2262</v>
      </c>
      <c r="C2280" s="175" t="s">
        <v>42</v>
      </c>
    </row>
    <row r="2281" spans="1:3" x14ac:dyDescent="0.4">
      <c r="A2281" s="5">
        <v>6395</v>
      </c>
      <c r="B2281" s="3" t="s">
        <v>2263</v>
      </c>
      <c r="C2281" s="175" t="s">
        <v>42</v>
      </c>
    </row>
    <row r="2282" spans="1:3" x14ac:dyDescent="0.4">
      <c r="A2282" s="5">
        <v>6396</v>
      </c>
      <c r="B2282" s="3" t="s">
        <v>2264</v>
      </c>
      <c r="C2282" s="175" t="s">
        <v>42</v>
      </c>
    </row>
    <row r="2283" spans="1:3" x14ac:dyDescent="0.4">
      <c r="A2283" s="5">
        <v>6400</v>
      </c>
      <c r="B2283" s="3" t="s">
        <v>2265</v>
      </c>
      <c r="C2283" s="175" t="s">
        <v>51</v>
      </c>
    </row>
    <row r="2284" spans="1:3" x14ac:dyDescent="0.4">
      <c r="A2284" s="5">
        <v>6402</v>
      </c>
      <c r="B2284" s="3" t="s">
        <v>2266</v>
      </c>
      <c r="C2284" s="175" t="s">
        <v>42</v>
      </c>
    </row>
    <row r="2285" spans="1:3" x14ac:dyDescent="0.4">
      <c r="A2285" s="5">
        <v>6403</v>
      </c>
      <c r="B2285" s="3" t="s">
        <v>2267</v>
      </c>
      <c r="C2285" s="175" t="s">
        <v>42</v>
      </c>
    </row>
    <row r="2286" spans="1:3" x14ac:dyDescent="0.4">
      <c r="A2286" s="5">
        <v>6405</v>
      </c>
      <c r="B2286" s="3" t="s">
        <v>2268</v>
      </c>
      <c r="C2286" s="175" t="s">
        <v>42</v>
      </c>
    </row>
    <row r="2287" spans="1:3" x14ac:dyDescent="0.4">
      <c r="A2287" s="5">
        <v>6406</v>
      </c>
      <c r="B2287" s="3" t="s">
        <v>2269</v>
      </c>
      <c r="C2287" s="175" t="s">
        <v>42</v>
      </c>
    </row>
    <row r="2288" spans="1:3" x14ac:dyDescent="0.4">
      <c r="A2288" s="5">
        <v>6407</v>
      </c>
      <c r="B2288" s="3" t="s">
        <v>2270</v>
      </c>
      <c r="C2288" s="175" t="s">
        <v>42</v>
      </c>
    </row>
    <row r="2289" spans="1:3" x14ac:dyDescent="0.4">
      <c r="A2289" s="5">
        <v>6408</v>
      </c>
      <c r="B2289" s="3" t="s">
        <v>2271</v>
      </c>
      <c r="C2289" s="175" t="s">
        <v>42</v>
      </c>
    </row>
    <row r="2290" spans="1:3" x14ac:dyDescent="0.4">
      <c r="A2290" s="5">
        <v>6409</v>
      </c>
      <c r="B2290" s="3" t="s">
        <v>2272</v>
      </c>
      <c r="C2290" s="175" t="s">
        <v>42</v>
      </c>
    </row>
    <row r="2291" spans="1:3" x14ac:dyDescent="0.4">
      <c r="A2291" s="5">
        <v>6411</v>
      </c>
      <c r="B2291" s="3" t="s">
        <v>2273</v>
      </c>
      <c r="C2291" s="175" t="s">
        <v>51</v>
      </c>
    </row>
    <row r="2292" spans="1:3" x14ac:dyDescent="0.4">
      <c r="A2292" s="5">
        <v>6412</v>
      </c>
      <c r="B2292" s="3" t="s">
        <v>2274</v>
      </c>
      <c r="C2292" s="175" t="s">
        <v>42</v>
      </c>
    </row>
    <row r="2293" spans="1:3" x14ac:dyDescent="0.4">
      <c r="A2293" s="5">
        <v>6413</v>
      </c>
      <c r="B2293" s="3" t="s">
        <v>2275</v>
      </c>
      <c r="C2293" s="175" t="s">
        <v>42</v>
      </c>
    </row>
    <row r="2294" spans="1:3" x14ac:dyDescent="0.4">
      <c r="A2294" s="5">
        <v>6414</v>
      </c>
      <c r="B2294" s="3" t="s">
        <v>2276</v>
      </c>
      <c r="C2294" s="175" t="s">
        <v>42</v>
      </c>
    </row>
    <row r="2295" spans="1:3" x14ac:dyDescent="0.4">
      <c r="A2295" s="5">
        <v>6416</v>
      </c>
      <c r="B2295" s="3" t="s">
        <v>2277</v>
      </c>
      <c r="C2295" s="175" t="s">
        <v>42</v>
      </c>
    </row>
    <row r="2296" spans="1:3" x14ac:dyDescent="0.4">
      <c r="A2296" s="5">
        <v>6417</v>
      </c>
      <c r="B2296" s="3" t="s">
        <v>2278</v>
      </c>
      <c r="C2296" s="175" t="s">
        <v>42</v>
      </c>
    </row>
    <row r="2297" spans="1:3" x14ac:dyDescent="0.4">
      <c r="A2297" s="5">
        <v>6418</v>
      </c>
      <c r="B2297" s="3" t="s">
        <v>2279</v>
      </c>
      <c r="C2297" s="175" t="s">
        <v>42</v>
      </c>
    </row>
    <row r="2298" spans="1:3" x14ac:dyDescent="0.4">
      <c r="A2298" s="5">
        <v>6419</v>
      </c>
      <c r="B2298" s="3" t="s">
        <v>2280</v>
      </c>
      <c r="C2298" s="175" t="s">
        <v>42</v>
      </c>
    </row>
    <row r="2299" spans="1:3" x14ac:dyDescent="0.4">
      <c r="A2299" s="5">
        <v>6420</v>
      </c>
      <c r="B2299" s="3" t="s">
        <v>2281</v>
      </c>
      <c r="C2299" s="175" t="s">
        <v>42</v>
      </c>
    </row>
    <row r="2300" spans="1:3" x14ac:dyDescent="0.4">
      <c r="A2300" s="5">
        <v>6424</v>
      </c>
      <c r="B2300" s="3" t="s">
        <v>2282</v>
      </c>
      <c r="C2300" s="175" t="s">
        <v>42</v>
      </c>
    </row>
    <row r="2301" spans="1:3" x14ac:dyDescent="0.4">
      <c r="A2301" s="5">
        <v>6425</v>
      </c>
      <c r="B2301" s="3" t="s">
        <v>2283</v>
      </c>
      <c r="C2301" s="175" t="s">
        <v>51</v>
      </c>
    </row>
    <row r="2302" spans="1:3" x14ac:dyDescent="0.4">
      <c r="A2302" s="5">
        <v>6428</v>
      </c>
      <c r="B2302" s="3" t="s">
        <v>2284</v>
      </c>
      <c r="C2302" s="175" t="s">
        <v>42</v>
      </c>
    </row>
    <row r="2303" spans="1:3" x14ac:dyDescent="0.4">
      <c r="A2303" s="5">
        <v>6430</v>
      </c>
      <c r="B2303" s="3" t="s">
        <v>2285</v>
      </c>
      <c r="C2303" s="175" t="s">
        <v>42</v>
      </c>
    </row>
    <row r="2304" spans="1:3" x14ac:dyDescent="0.4">
      <c r="A2304" s="5">
        <v>6432</v>
      </c>
      <c r="B2304" s="3" t="s">
        <v>2286</v>
      </c>
      <c r="C2304" s="175" t="s">
        <v>3977</v>
      </c>
    </row>
    <row r="2305" spans="1:3" x14ac:dyDescent="0.4">
      <c r="A2305" s="5">
        <v>6433</v>
      </c>
      <c r="B2305" s="3" t="s">
        <v>2287</v>
      </c>
      <c r="C2305" s="175" t="s">
        <v>42</v>
      </c>
    </row>
    <row r="2306" spans="1:3" x14ac:dyDescent="0.4">
      <c r="A2306" s="5">
        <v>6436</v>
      </c>
      <c r="B2306" s="3" t="s">
        <v>2288</v>
      </c>
      <c r="C2306" s="175" t="s">
        <v>42</v>
      </c>
    </row>
    <row r="2307" spans="1:3" x14ac:dyDescent="0.4">
      <c r="A2307" s="5">
        <v>6439</v>
      </c>
      <c r="B2307" s="3" t="s">
        <v>2289</v>
      </c>
      <c r="C2307" s="175" t="s">
        <v>42</v>
      </c>
    </row>
    <row r="2308" spans="1:3" x14ac:dyDescent="0.4">
      <c r="A2308" s="5">
        <v>6440</v>
      </c>
      <c r="B2308" s="3" t="s">
        <v>2290</v>
      </c>
      <c r="C2308" s="175" t="s">
        <v>51</v>
      </c>
    </row>
    <row r="2309" spans="1:3" x14ac:dyDescent="0.4">
      <c r="A2309" s="5">
        <v>6444</v>
      </c>
      <c r="B2309" s="3" t="s">
        <v>2291</v>
      </c>
      <c r="C2309" s="175" t="s">
        <v>42</v>
      </c>
    </row>
    <row r="2310" spans="1:3" x14ac:dyDescent="0.4">
      <c r="A2310" s="5">
        <v>6445</v>
      </c>
      <c r="B2310" s="3" t="s">
        <v>2292</v>
      </c>
      <c r="C2310" s="175" t="s">
        <v>42</v>
      </c>
    </row>
    <row r="2311" spans="1:3" x14ac:dyDescent="0.4">
      <c r="A2311" s="5">
        <v>6448</v>
      </c>
      <c r="B2311" s="3" t="s">
        <v>2293</v>
      </c>
      <c r="C2311" s="175" t="s">
        <v>42</v>
      </c>
    </row>
    <row r="2312" spans="1:3" x14ac:dyDescent="0.4">
      <c r="A2312" s="5">
        <v>6454</v>
      </c>
      <c r="B2312" s="3" t="s">
        <v>2294</v>
      </c>
      <c r="C2312" s="175" t="s">
        <v>42</v>
      </c>
    </row>
    <row r="2313" spans="1:3" x14ac:dyDescent="0.4">
      <c r="A2313" s="5">
        <v>6455</v>
      </c>
      <c r="B2313" s="3" t="s">
        <v>2295</v>
      </c>
      <c r="C2313" s="175" t="s">
        <v>42</v>
      </c>
    </row>
    <row r="2314" spans="1:3" x14ac:dyDescent="0.4">
      <c r="A2314" s="5">
        <v>6457</v>
      </c>
      <c r="B2314" s="3" t="s">
        <v>2296</v>
      </c>
      <c r="C2314" s="175" t="s">
        <v>42</v>
      </c>
    </row>
    <row r="2315" spans="1:3" x14ac:dyDescent="0.4">
      <c r="A2315" s="5">
        <v>6458</v>
      </c>
      <c r="B2315" s="3" t="s">
        <v>2297</v>
      </c>
      <c r="C2315" s="175" t="s">
        <v>42</v>
      </c>
    </row>
    <row r="2316" spans="1:3" x14ac:dyDescent="0.4">
      <c r="A2316" s="5">
        <v>6459</v>
      </c>
      <c r="B2316" s="3" t="s">
        <v>2298</v>
      </c>
      <c r="C2316" s="175" t="s">
        <v>51</v>
      </c>
    </row>
    <row r="2317" spans="1:3" x14ac:dyDescent="0.4">
      <c r="A2317" s="5">
        <v>6460</v>
      </c>
      <c r="B2317" s="3" t="s">
        <v>2299</v>
      </c>
      <c r="C2317" s="175" t="s">
        <v>42</v>
      </c>
    </row>
    <row r="2318" spans="1:3" x14ac:dyDescent="0.4">
      <c r="A2318" s="5">
        <v>6461</v>
      </c>
      <c r="B2318" s="3" t="s">
        <v>2300</v>
      </c>
      <c r="C2318" s="175" t="s">
        <v>42</v>
      </c>
    </row>
    <row r="2319" spans="1:3" x14ac:dyDescent="0.4">
      <c r="A2319" s="5">
        <v>6462</v>
      </c>
      <c r="B2319" s="3" t="s">
        <v>2301</v>
      </c>
      <c r="C2319" s="175" t="s">
        <v>42</v>
      </c>
    </row>
    <row r="2320" spans="1:3" x14ac:dyDescent="0.4">
      <c r="A2320" s="5">
        <v>6463</v>
      </c>
      <c r="B2320" s="3" t="s">
        <v>2302</v>
      </c>
      <c r="C2320" s="175" t="s">
        <v>42</v>
      </c>
    </row>
    <row r="2321" spans="1:3" x14ac:dyDescent="0.4">
      <c r="A2321" s="5">
        <v>6464</v>
      </c>
      <c r="B2321" s="3" t="s">
        <v>2303</v>
      </c>
      <c r="C2321" s="175" t="s">
        <v>51</v>
      </c>
    </row>
    <row r="2322" spans="1:3" x14ac:dyDescent="0.4">
      <c r="A2322" s="5">
        <v>6465</v>
      </c>
      <c r="B2322" s="3" t="s">
        <v>2304</v>
      </c>
      <c r="C2322" s="175" t="s">
        <v>51</v>
      </c>
    </row>
    <row r="2323" spans="1:3" x14ac:dyDescent="0.4">
      <c r="A2323" s="5">
        <v>6466</v>
      </c>
      <c r="B2323" s="3" t="s">
        <v>2305</v>
      </c>
      <c r="C2323" s="175" t="s">
        <v>48</v>
      </c>
    </row>
    <row r="2324" spans="1:3" x14ac:dyDescent="0.4">
      <c r="A2324" s="5">
        <v>6467</v>
      </c>
      <c r="B2324" s="3" t="s">
        <v>2306</v>
      </c>
      <c r="C2324" s="175" t="s">
        <v>42</v>
      </c>
    </row>
    <row r="2325" spans="1:3" x14ac:dyDescent="0.4">
      <c r="A2325" s="5">
        <v>6469</v>
      </c>
      <c r="B2325" s="3" t="s">
        <v>2307</v>
      </c>
      <c r="C2325" s="175" t="s">
        <v>3977</v>
      </c>
    </row>
    <row r="2326" spans="1:3" x14ac:dyDescent="0.4">
      <c r="A2326" s="5">
        <v>6470</v>
      </c>
      <c r="B2326" s="3" t="s">
        <v>2308</v>
      </c>
      <c r="C2326" s="175" t="s">
        <v>42</v>
      </c>
    </row>
    <row r="2327" spans="1:3" x14ac:dyDescent="0.4">
      <c r="A2327" s="5">
        <v>6471</v>
      </c>
      <c r="B2327" s="3" t="s">
        <v>2309</v>
      </c>
      <c r="C2327" s="175" t="s">
        <v>42</v>
      </c>
    </row>
    <row r="2328" spans="1:3" x14ac:dyDescent="0.4">
      <c r="A2328" s="5">
        <v>6472</v>
      </c>
      <c r="B2328" s="3" t="s">
        <v>2310</v>
      </c>
      <c r="C2328" s="175" t="s">
        <v>42</v>
      </c>
    </row>
    <row r="2329" spans="1:3" x14ac:dyDescent="0.4">
      <c r="A2329" s="5">
        <v>6473</v>
      </c>
      <c r="B2329" s="3" t="s">
        <v>2311</v>
      </c>
      <c r="C2329" s="175" t="s">
        <v>42</v>
      </c>
    </row>
    <row r="2330" spans="1:3" x14ac:dyDescent="0.4">
      <c r="A2330" s="5">
        <v>6474</v>
      </c>
      <c r="B2330" s="3" t="s">
        <v>2312</v>
      </c>
      <c r="C2330" s="175" t="s">
        <v>50</v>
      </c>
    </row>
    <row r="2331" spans="1:3" x14ac:dyDescent="0.4">
      <c r="A2331" s="5">
        <v>6479</v>
      </c>
      <c r="B2331" s="3" t="s">
        <v>2313</v>
      </c>
      <c r="C2331" s="175" t="s">
        <v>42</v>
      </c>
    </row>
    <row r="2332" spans="1:3" x14ac:dyDescent="0.4">
      <c r="A2332" s="5">
        <v>6480</v>
      </c>
      <c r="B2332" s="3" t="s">
        <v>2314</v>
      </c>
      <c r="C2332" s="175" t="s">
        <v>42</v>
      </c>
    </row>
    <row r="2333" spans="1:3" x14ac:dyDescent="0.4">
      <c r="A2333" s="5">
        <v>6481</v>
      </c>
      <c r="B2333" s="3" t="s">
        <v>2315</v>
      </c>
      <c r="C2333" s="175" t="s">
        <v>51</v>
      </c>
    </row>
    <row r="2334" spans="1:3" x14ac:dyDescent="0.4">
      <c r="A2334" s="5">
        <v>6482</v>
      </c>
      <c r="B2334" s="3" t="s">
        <v>2316</v>
      </c>
      <c r="C2334" s="175" t="s">
        <v>42</v>
      </c>
    </row>
    <row r="2335" spans="1:3" x14ac:dyDescent="0.4">
      <c r="A2335" s="5">
        <v>6484</v>
      </c>
      <c r="B2335" s="3" t="s">
        <v>2317</v>
      </c>
      <c r="C2335" s="175" t="s">
        <v>42</v>
      </c>
    </row>
    <row r="2336" spans="1:3" x14ac:dyDescent="0.4">
      <c r="A2336" s="5">
        <v>6485</v>
      </c>
      <c r="B2336" s="3" t="s">
        <v>2318</v>
      </c>
      <c r="C2336" s="175" t="s">
        <v>42</v>
      </c>
    </row>
    <row r="2337" spans="1:3" x14ac:dyDescent="0.4">
      <c r="A2337" s="5">
        <v>6486</v>
      </c>
      <c r="B2337" s="3" t="s">
        <v>2319</v>
      </c>
      <c r="C2337" s="175" t="s">
        <v>42</v>
      </c>
    </row>
    <row r="2338" spans="1:3" x14ac:dyDescent="0.4">
      <c r="A2338" s="5">
        <v>6488</v>
      </c>
      <c r="B2338" s="3" t="s">
        <v>2320</v>
      </c>
      <c r="C2338" s="175" t="s">
        <v>42</v>
      </c>
    </row>
    <row r="2339" spans="1:3" x14ac:dyDescent="0.4">
      <c r="A2339" s="5">
        <v>6489</v>
      </c>
      <c r="B2339" s="3" t="s">
        <v>2321</v>
      </c>
      <c r="C2339" s="175" t="s">
        <v>44</v>
      </c>
    </row>
    <row r="2340" spans="1:3" x14ac:dyDescent="0.4">
      <c r="A2340" s="5">
        <v>6490</v>
      </c>
      <c r="B2340" s="3" t="s">
        <v>2322</v>
      </c>
      <c r="C2340" s="175" t="s">
        <v>42</v>
      </c>
    </row>
    <row r="2341" spans="1:3" x14ac:dyDescent="0.4">
      <c r="A2341" s="5">
        <v>6492</v>
      </c>
      <c r="B2341" s="3" t="s">
        <v>2323</v>
      </c>
      <c r="C2341" s="175" t="s">
        <v>50</v>
      </c>
    </row>
    <row r="2342" spans="1:3" x14ac:dyDescent="0.4">
      <c r="A2342" s="5">
        <v>6493</v>
      </c>
      <c r="B2342" s="3" t="s">
        <v>2324</v>
      </c>
      <c r="C2342" s="175" t="s">
        <v>42</v>
      </c>
    </row>
    <row r="2343" spans="1:3" x14ac:dyDescent="0.4">
      <c r="A2343" s="5">
        <v>6494</v>
      </c>
      <c r="B2343" s="3" t="s">
        <v>2325</v>
      </c>
      <c r="C2343" s="175" t="s">
        <v>42</v>
      </c>
    </row>
    <row r="2344" spans="1:3" x14ac:dyDescent="0.4">
      <c r="A2344" s="5">
        <v>6495</v>
      </c>
      <c r="B2344" s="3" t="s">
        <v>2326</v>
      </c>
      <c r="C2344" s="175" t="s">
        <v>42</v>
      </c>
    </row>
    <row r="2345" spans="1:3" x14ac:dyDescent="0.4">
      <c r="A2345" s="5">
        <v>6496</v>
      </c>
      <c r="B2345" s="3" t="s">
        <v>2327</v>
      </c>
      <c r="C2345" s="175" t="s">
        <v>44</v>
      </c>
    </row>
    <row r="2346" spans="1:3" x14ac:dyDescent="0.4">
      <c r="A2346" s="5">
        <v>6497</v>
      </c>
      <c r="B2346" s="3" t="s">
        <v>2328</v>
      </c>
      <c r="C2346" s="175" t="s">
        <v>51</v>
      </c>
    </row>
    <row r="2347" spans="1:3" x14ac:dyDescent="0.4">
      <c r="A2347" s="5">
        <v>6498</v>
      </c>
      <c r="B2347" s="3" t="s">
        <v>2329</v>
      </c>
      <c r="C2347" s="175" t="s">
        <v>51</v>
      </c>
    </row>
    <row r="2348" spans="1:3" x14ac:dyDescent="0.4">
      <c r="A2348" s="5">
        <v>6501</v>
      </c>
      <c r="B2348" s="3" t="s">
        <v>2330</v>
      </c>
      <c r="C2348" s="175" t="s">
        <v>42</v>
      </c>
    </row>
    <row r="2349" spans="1:3" x14ac:dyDescent="0.4">
      <c r="A2349" s="5">
        <v>6502</v>
      </c>
      <c r="B2349" s="3" t="s">
        <v>2331</v>
      </c>
      <c r="C2349" s="175" t="s">
        <v>42</v>
      </c>
    </row>
    <row r="2350" spans="1:3" x14ac:dyDescent="0.4">
      <c r="A2350" s="5">
        <v>6503</v>
      </c>
      <c r="B2350" s="3" t="s">
        <v>2332</v>
      </c>
      <c r="C2350" s="175" t="s">
        <v>42</v>
      </c>
    </row>
    <row r="2351" spans="1:3" x14ac:dyDescent="0.4">
      <c r="A2351" s="5">
        <v>6504</v>
      </c>
      <c r="B2351" s="3" t="s">
        <v>2333</v>
      </c>
      <c r="C2351" s="175" t="s">
        <v>42</v>
      </c>
    </row>
    <row r="2352" spans="1:3" x14ac:dyDescent="0.4">
      <c r="A2352" s="5">
        <v>6505</v>
      </c>
      <c r="B2352" s="3" t="s">
        <v>2334</v>
      </c>
      <c r="C2352" s="175" t="s">
        <v>42</v>
      </c>
    </row>
    <row r="2353" spans="1:3" x14ac:dyDescent="0.4">
      <c r="A2353" s="5">
        <v>6506</v>
      </c>
      <c r="B2353" s="3" t="s">
        <v>2335</v>
      </c>
      <c r="C2353" s="175" t="s">
        <v>3977</v>
      </c>
    </row>
    <row r="2354" spans="1:3" x14ac:dyDescent="0.4">
      <c r="A2354" s="5">
        <v>6507</v>
      </c>
      <c r="B2354" s="3" t="s">
        <v>2336</v>
      </c>
      <c r="C2354" s="175" t="s">
        <v>42</v>
      </c>
    </row>
    <row r="2355" spans="1:3" x14ac:dyDescent="0.4">
      <c r="A2355" s="5">
        <v>6508</v>
      </c>
      <c r="B2355" s="3" t="s">
        <v>2337</v>
      </c>
      <c r="C2355" s="175" t="s">
        <v>42</v>
      </c>
    </row>
    <row r="2356" spans="1:3" x14ac:dyDescent="0.4">
      <c r="A2356" s="5">
        <v>6513</v>
      </c>
      <c r="B2356" s="3" t="s">
        <v>2338</v>
      </c>
      <c r="C2356" s="175" t="s">
        <v>42</v>
      </c>
    </row>
    <row r="2357" spans="1:3" x14ac:dyDescent="0.4">
      <c r="A2357" s="5">
        <v>6516</v>
      </c>
      <c r="B2357" s="3" t="s">
        <v>2339</v>
      </c>
      <c r="C2357" s="175" t="s">
        <v>42</v>
      </c>
    </row>
    <row r="2358" spans="1:3" x14ac:dyDescent="0.4">
      <c r="A2358" s="5">
        <v>6517</v>
      </c>
      <c r="B2358" s="3" t="s">
        <v>2340</v>
      </c>
      <c r="C2358" s="175" t="s">
        <v>42</v>
      </c>
    </row>
    <row r="2359" spans="1:3" x14ac:dyDescent="0.4">
      <c r="A2359" s="5">
        <v>6518</v>
      </c>
      <c r="B2359" s="3" t="s">
        <v>2341</v>
      </c>
      <c r="C2359" s="175" t="s">
        <v>42</v>
      </c>
    </row>
    <row r="2360" spans="1:3" x14ac:dyDescent="0.4">
      <c r="A2360" s="5">
        <v>6521</v>
      </c>
      <c r="B2360" s="3" t="s">
        <v>4095</v>
      </c>
    </row>
    <row r="2361" spans="1:3" x14ac:dyDescent="0.4">
      <c r="A2361" s="5">
        <v>6522</v>
      </c>
      <c r="B2361" s="3" t="s">
        <v>4146</v>
      </c>
      <c r="C2361" s="171"/>
    </row>
    <row r="2362" spans="1:3" x14ac:dyDescent="0.4">
      <c r="A2362" s="5">
        <v>6523</v>
      </c>
      <c r="B2362" s="3" t="s">
        <v>4149</v>
      </c>
      <c r="C2362" s="171"/>
    </row>
    <row r="2363" spans="1:3" x14ac:dyDescent="0.4">
      <c r="A2363" s="5">
        <v>6524</v>
      </c>
      <c r="B2363" s="3" t="s">
        <v>4169</v>
      </c>
      <c r="C2363" s="171"/>
    </row>
    <row r="2364" spans="1:3" x14ac:dyDescent="0.4">
      <c r="A2364" s="5">
        <v>6531</v>
      </c>
      <c r="B2364" s="3" t="s">
        <v>2342</v>
      </c>
      <c r="C2364" s="175" t="s">
        <v>45</v>
      </c>
    </row>
    <row r="2365" spans="1:3" x14ac:dyDescent="0.4">
      <c r="A2365" s="5">
        <v>6532</v>
      </c>
      <c r="B2365" s="3" t="s">
        <v>2343</v>
      </c>
      <c r="C2365" s="175" t="s">
        <v>3977</v>
      </c>
    </row>
    <row r="2366" spans="1:3" x14ac:dyDescent="0.4">
      <c r="A2366" s="5">
        <v>6533</v>
      </c>
      <c r="B2366" s="3" t="s">
        <v>2344</v>
      </c>
      <c r="C2366" s="175" t="s">
        <v>51</v>
      </c>
    </row>
    <row r="2367" spans="1:3" x14ac:dyDescent="0.4">
      <c r="A2367" s="5">
        <v>6535</v>
      </c>
      <c r="B2367" s="3" t="s">
        <v>2345</v>
      </c>
      <c r="C2367" s="175" t="s">
        <v>46</v>
      </c>
    </row>
    <row r="2368" spans="1:3" x14ac:dyDescent="0.4">
      <c r="A2368" s="5">
        <v>6537</v>
      </c>
      <c r="B2368" s="3" t="s">
        <v>2346</v>
      </c>
      <c r="C2368" s="175" t="s">
        <v>51</v>
      </c>
    </row>
    <row r="2369" spans="1:3" x14ac:dyDescent="0.4">
      <c r="A2369" s="5">
        <v>6538</v>
      </c>
      <c r="B2369" s="3" t="s">
        <v>2347</v>
      </c>
      <c r="C2369" s="175" t="s">
        <v>42</v>
      </c>
    </row>
    <row r="2370" spans="1:3" x14ac:dyDescent="0.4">
      <c r="A2370" s="5">
        <v>6539</v>
      </c>
      <c r="B2370" s="3" t="s">
        <v>2348</v>
      </c>
      <c r="C2370" s="175" t="s">
        <v>42</v>
      </c>
    </row>
    <row r="2371" spans="1:3" x14ac:dyDescent="0.4">
      <c r="A2371" s="5">
        <v>6540</v>
      </c>
      <c r="B2371" s="3" t="s">
        <v>2349</v>
      </c>
      <c r="C2371" s="175" t="s">
        <v>51</v>
      </c>
    </row>
    <row r="2372" spans="1:3" x14ac:dyDescent="0.4">
      <c r="A2372" s="5">
        <v>6541</v>
      </c>
      <c r="B2372" s="3" t="s">
        <v>2350</v>
      </c>
      <c r="C2372" s="175" t="s">
        <v>42</v>
      </c>
    </row>
    <row r="2373" spans="1:3" x14ac:dyDescent="0.4">
      <c r="A2373" s="5">
        <v>6542</v>
      </c>
      <c r="B2373" s="3" t="s">
        <v>2351</v>
      </c>
      <c r="C2373" s="175" t="s">
        <v>45</v>
      </c>
    </row>
    <row r="2374" spans="1:3" x14ac:dyDescent="0.4">
      <c r="A2374" s="5">
        <v>6543</v>
      </c>
      <c r="B2374" s="3" t="s">
        <v>2352</v>
      </c>
      <c r="C2374" s="175" t="s">
        <v>3977</v>
      </c>
    </row>
    <row r="2375" spans="1:3" x14ac:dyDescent="0.4">
      <c r="A2375" s="5">
        <v>6544</v>
      </c>
      <c r="B2375" s="3" t="s">
        <v>2353</v>
      </c>
      <c r="C2375" s="175" t="s">
        <v>42</v>
      </c>
    </row>
    <row r="2376" spans="1:3" x14ac:dyDescent="0.4">
      <c r="A2376" s="5">
        <v>6545</v>
      </c>
      <c r="B2376" s="3" t="s">
        <v>2354</v>
      </c>
      <c r="C2376" s="175" t="s">
        <v>42</v>
      </c>
    </row>
    <row r="2377" spans="1:3" x14ac:dyDescent="0.4">
      <c r="A2377" s="5">
        <v>6546</v>
      </c>
      <c r="B2377" s="3" t="s">
        <v>2355</v>
      </c>
      <c r="C2377" s="175" t="s">
        <v>51</v>
      </c>
    </row>
    <row r="2378" spans="1:3" x14ac:dyDescent="0.4">
      <c r="A2378" s="5">
        <v>6547</v>
      </c>
      <c r="B2378" s="3" t="s">
        <v>2356</v>
      </c>
      <c r="C2378" s="175" t="s">
        <v>45</v>
      </c>
    </row>
    <row r="2379" spans="1:3" x14ac:dyDescent="0.4">
      <c r="A2379" s="5">
        <v>6548</v>
      </c>
      <c r="B2379" s="3" t="s">
        <v>2357</v>
      </c>
      <c r="C2379" s="175" t="s">
        <v>42</v>
      </c>
    </row>
    <row r="2380" spans="1:3" x14ac:dyDescent="0.4">
      <c r="A2380" s="5">
        <v>6549</v>
      </c>
      <c r="B2380" s="3" t="s">
        <v>2358</v>
      </c>
      <c r="C2380" s="175" t="s">
        <v>42</v>
      </c>
    </row>
    <row r="2381" spans="1:3" x14ac:dyDescent="0.4">
      <c r="A2381" s="5">
        <v>6550</v>
      </c>
      <c r="B2381" s="3" t="s">
        <v>2359</v>
      </c>
      <c r="C2381" s="175" t="s">
        <v>42</v>
      </c>
    </row>
    <row r="2382" spans="1:3" x14ac:dyDescent="0.4">
      <c r="A2382" s="5">
        <v>6551</v>
      </c>
      <c r="B2382" s="3" t="s">
        <v>2360</v>
      </c>
      <c r="C2382" s="175" t="s">
        <v>48</v>
      </c>
    </row>
    <row r="2383" spans="1:3" x14ac:dyDescent="0.4">
      <c r="A2383" s="5">
        <v>6552</v>
      </c>
      <c r="B2383" s="3" t="s">
        <v>2361</v>
      </c>
      <c r="C2383" s="175" t="s">
        <v>44</v>
      </c>
    </row>
    <row r="2384" spans="1:3" x14ac:dyDescent="0.4">
      <c r="A2384" s="5">
        <v>6553</v>
      </c>
      <c r="B2384" s="3" t="s">
        <v>2362</v>
      </c>
      <c r="C2384" s="175" t="s">
        <v>51</v>
      </c>
    </row>
    <row r="2385" spans="1:3" x14ac:dyDescent="0.4">
      <c r="A2385" s="5">
        <v>6554</v>
      </c>
      <c r="B2385" s="3" t="s">
        <v>2363</v>
      </c>
      <c r="C2385" s="175" t="s">
        <v>48</v>
      </c>
    </row>
    <row r="2386" spans="1:3" x14ac:dyDescent="0.4">
      <c r="A2386" s="5">
        <v>6555</v>
      </c>
      <c r="B2386" s="3" t="s">
        <v>2364</v>
      </c>
      <c r="C2386" s="175" t="s">
        <v>3977</v>
      </c>
    </row>
    <row r="2387" spans="1:3" x14ac:dyDescent="0.4">
      <c r="A2387" s="5">
        <v>6556</v>
      </c>
      <c r="B2387" s="3" t="s">
        <v>2365</v>
      </c>
      <c r="C2387" s="175" t="s">
        <v>42</v>
      </c>
    </row>
    <row r="2388" spans="1:3" x14ac:dyDescent="0.4">
      <c r="A2388" s="5">
        <v>6557</v>
      </c>
      <c r="B2388" s="3" t="s">
        <v>2366</v>
      </c>
      <c r="C2388" s="175" t="s">
        <v>51</v>
      </c>
    </row>
    <row r="2389" spans="1:3" x14ac:dyDescent="0.4">
      <c r="A2389" s="5">
        <v>6558</v>
      </c>
      <c r="B2389" s="3" t="s">
        <v>2367</v>
      </c>
      <c r="C2389" s="175" t="s">
        <v>50</v>
      </c>
    </row>
    <row r="2390" spans="1:3" x14ac:dyDescent="0.4">
      <c r="A2390" s="5">
        <v>6560</v>
      </c>
      <c r="B2390" s="3" t="s">
        <v>2368</v>
      </c>
      <c r="C2390" s="175" t="s">
        <v>51</v>
      </c>
    </row>
    <row r="2391" spans="1:3" x14ac:dyDescent="0.4">
      <c r="A2391" s="5">
        <v>6561</v>
      </c>
      <c r="B2391" s="3" t="s">
        <v>2369</v>
      </c>
      <c r="C2391" s="175" t="s">
        <v>51</v>
      </c>
    </row>
    <row r="2392" spans="1:3" x14ac:dyDescent="0.4">
      <c r="A2392" s="5">
        <v>6562</v>
      </c>
      <c r="B2392" s="3" t="s">
        <v>2370</v>
      </c>
      <c r="C2392" s="175" t="s">
        <v>42</v>
      </c>
    </row>
    <row r="2393" spans="1:3" x14ac:dyDescent="0.4">
      <c r="A2393" s="5">
        <v>6563</v>
      </c>
      <c r="B2393" s="3" t="s">
        <v>2371</v>
      </c>
      <c r="C2393" s="175" t="s">
        <v>48</v>
      </c>
    </row>
    <row r="2394" spans="1:3" x14ac:dyDescent="0.4">
      <c r="A2394" s="5">
        <v>6564</v>
      </c>
      <c r="B2394" s="3" t="s">
        <v>2372</v>
      </c>
      <c r="C2394" s="175" t="s">
        <v>42</v>
      </c>
    </row>
    <row r="2395" spans="1:3" x14ac:dyDescent="0.4">
      <c r="A2395" s="5">
        <v>6565</v>
      </c>
      <c r="B2395" s="3" t="s">
        <v>2373</v>
      </c>
      <c r="C2395" s="175" t="s">
        <v>42</v>
      </c>
    </row>
    <row r="2396" spans="1:3" x14ac:dyDescent="0.4">
      <c r="A2396" s="5">
        <v>6566</v>
      </c>
      <c r="B2396" s="3" t="s">
        <v>2374</v>
      </c>
      <c r="C2396" s="175" t="s">
        <v>42</v>
      </c>
    </row>
    <row r="2397" spans="1:3" x14ac:dyDescent="0.4">
      <c r="A2397" s="5">
        <v>6567</v>
      </c>
      <c r="B2397" s="3" t="s">
        <v>2375</v>
      </c>
      <c r="C2397" s="175" t="s">
        <v>44</v>
      </c>
    </row>
    <row r="2398" spans="1:3" x14ac:dyDescent="0.4">
      <c r="A2398" s="5">
        <v>6568</v>
      </c>
      <c r="B2398" s="3" t="s">
        <v>2376</v>
      </c>
      <c r="C2398" s="175" t="s">
        <v>42</v>
      </c>
    </row>
    <row r="2399" spans="1:3" x14ac:dyDescent="0.4">
      <c r="A2399" s="5">
        <v>6569</v>
      </c>
      <c r="B2399" s="3" t="s">
        <v>2377</v>
      </c>
      <c r="C2399" s="175" t="s">
        <v>42</v>
      </c>
    </row>
    <row r="2400" spans="1:3" x14ac:dyDescent="0.4">
      <c r="A2400" s="5">
        <v>6570</v>
      </c>
      <c r="B2400" s="3" t="s">
        <v>2378</v>
      </c>
      <c r="C2400" s="175" t="s">
        <v>42</v>
      </c>
    </row>
    <row r="2401" spans="1:3" x14ac:dyDescent="0.4">
      <c r="A2401" s="5">
        <v>6571</v>
      </c>
      <c r="B2401" s="3" t="s">
        <v>2379</v>
      </c>
      <c r="C2401" s="175" t="s">
        <v>45</v>
      </c>
    </row>
    <row r="2402" spans="1:3" x14ac:dyDescent="0.4">
      <c r="A2402" s="5">
        <v>6572</v>
      </c>
      <c r="B2402" s="3" t="s">
        <v>2380</v>
      </c>
      <c r="C2402" s="175" t="s">
        <v>3977</v>
      </c>
    </row>
    <row r="2403" spans="1:3" x14ac:dyDescent="0.4">
      <c r="A2403" s="5">
        <v>6573</v>
      </c>
      <c r="B2403" s="3" t="s">
        <v>2381</v>
      </c>
      <c r="C2403" s="175" t="s">
        <v>51</v>
      </c>
    </row>
    <row r="2404" spans="1:3" x14ac:dyDescent="0.4">
      <c r="A2404" s="5">
        <v>6574</v>
      </c>
      <c r="B2404" s="3" t="s">
        <v>2382</v>
      </c>
      <c r="C2404" s="175" t="s">
        <v>42</v>
      </c>
    </row>
    <row r="2405" spans="1:3" x14ac:dyDescent="0.4">
      <c r="A2405" s="5">
        <v>6575</v>
      </c>
      <c r="B2405" s="3" t="s">
        <v>2383</v>
      </c>
      <c r="C2405" s="175" t="s">
        <v>42</v>
      </c>
    </row>
    <row r="2406" spans="1:3" x14ac:dyDescent="0.4">
      <c r="A2406" s="5">
        <v>6577</v>
      </c>
      <c r="B2406" s="3" t="s">
        <v>2384</v>
      </c>
      <c r="C2406" s="175" t="s">
        <v>46</v>
      </c>
    </row>
    <row r="2407" spans="1:3" x14ac:dyDescent="0.4">
      <c r="A2407" s="5">
        <v>6578</v>
      </c>
      <c r="B2407" s="3" t="s">
        <v>2385</v>
      </c>
      <c r="C2407" s="175" t="s">
        <v>3977</v>
      </c>
    </row>
    <row r="2408" spans="1:3" x14ac:dyDescent="0.4">
      <c r="A2408" s="5">
        <v>6579</v>
      </c>
      <c r="B2408" s="3" t="s">
        <v>2386</v>
      </c>
      <c r="C2408" s="175" t="s">
        <v>42</v>
      </c>
    </row>
    <row r="2409" spans="1:3" x14ac:dyDescent="0.4">
      <c r="A2409" s="5">
        <v>6580</v>
      </c>
      <c r="B2409" s="3" t="s">
        <v>2387</v>
      </c>
      <c r="C2409" s="175" t="s">
        <v>42</v>
      </c>
    </row>
    <row r="2410" spans="1:3" x14ac:dyDescent="0.4">
      <c r="A2410" s="5">
        <v>6584</v>
      </c>
      <c r="B2410" s="3" t="s">
        <v>2388</v>
      </c>
      <c r="C2410" s="175" t="s">
        <v>42</v>
      </c>
    </row>
    <row r="2411" spans="1:3" x14ac:dyDescent="0.4">
      <c r="A2411" s="5">
        <v>6586</v>
      </c>
      <c r="B2411" s="3" t="s">
        <v>2389</v>
      </c>
      <c r="C2411" s="175" t="s">
        <v>42</v>
      </c>
    </row>
    <row r="2412" spans="1:3" x14ac:dyDescent="0.4">
      <c r="A2412" s="5">
        <v>6588</v>
      </c>
      <c r="B2412" s="3" t="s">
        <v>2390</v>
      </c>
      <c r="C2412" s="175" t="s">
        <v>42</v>
      </c>
    </row>
    <row r="2413" spans="1:3" x14ac:dyDescent="0.4">
      <c r="A2413" s="5">
        <v>6590</v>
      </c>
      <c r="B2413" s="3" t="s">
        <v>2391</v>
      </c>
      <c r="C2413" s="175" t="s">
        <v>42</v>
      </c>
    </row>
    <row r="2414" spans="1:3" x14ac:dyDescent="0.4">
      <c r="A2414" s="5">
        <v>6592</v>
      </c>
      <c r="B2414" s="3" t="s">
        <v>2392</v>
      </c>
      <c r="C2414" s="175" t="s">
        <v>51</v>
      </c>
    </row>
    <row r="2415" spans="1:3" x14ac:dyDescent="0.4">
      <c r="A2415" s="5">
        <v>6594</v>
      </c>
      <c r="B2415" s="3" t="s">
        <v>2393</v>
      </c>
      <c r="C2415" s="175" t="s">
        <v>42</v>
      </c>
    </row>
    <row r="2416" spans="1:3" x14ac:dyDescent="0.4">
      <c r="A2416" s="5">
        <v>6597</v>
      </c>
      <c r="B2416" s="3" t="s">
        <v>2394</v>
      </c>
      <c r="C2416" s="175" t="s">
        <v>45</v>
      </c>
    </row>
    <row r="2417" spans="1:4" x14ac:dyDescent="0.4">
      <c r="A2417" s="5">
        <v>6598</v>
      </c>
      <c r="B2417" s="3" t="s">
        <v>2395</v>
      </c>
      <c r="C2417" s="175" t="s">
        <v>42</v>
      </c>
    </row>
    <row r="2418" spans="1:4" x14ac:dyDescent="0.4">
      <c r="A2418" s="5">
        <v>6612</v>
      </c>
      <c r="B2418" s="3" t="s">
        <v>4052</v>
      </c>
    </row>
    <row r="2419" spans="1:4" x14ac:dyDescent="0.4">
      <c r="A2419" s="5">
        <v>6613</v>
      </c>
      <c r="B2419" s="3" t="s">
        <v>4115</v>
      </c>
    </row>
    <row r="2420" spans="1:4" x14ac:dyDescent="0.4">
      <c r="A2420" s="5">
        <v>6614</v>
      </c>
      <c r="B2420" s="3" t="s">
        <v>4103</v>
      </c>
    </row>
    <row r="2421" spans="1:4" x14ac:dyDescent="0.4">
      <c r="A2421" s="5">
        <v>6615</v>
      </c>
      <c r="B2421" s="3" t="s">
        <v>2396</v>
      </c>
      <c r="C2421" s="175" t="s">
        <v>42</v>
      </c>
    </row>
    <row r="2422" spans="1:4" x14ac:dyDescent="0.4">
      <c r="A2422" s="5">
        <v>6616</v>
      </c>
      <c r="B2422" s="3" t="s">
        <v>2397</v>
      </c>
      <c r="C2422" s="175" t="s">
        <v>42</v>
      </c>
    </row>
    <row r="2423" spans="1:4" x14ac:dyDescent="0.4">
      <c r="A2423" s="5">
        <v>6617</v>
      </c>
      <c r="B2423" s="3" t="s">
        <v>2398</v>
      </c>
      <c r="C2423" s="175" t="s">
        <v>42</v>
      </c>
    </row>
    <row r="2424" spans="1:4" x14ac:dyDescent="0.4">
      <c r="A2424" s="5">
        <v>6618</v>
      </c>
      <c r="B2424" s="3" t="s">
        <v>2399</v>
      </c>
      <c r="C2424" s="175" t="s">
        <v>42</v>
      </c>
      <c r="D2424" s="181">
        <v>44185</v>
      </c>
    </row>
    <row r="2425" spans="1:4" x14ac:dyDescent="0.4">
      <c r="A2425" s="5">
        <v>6619</v>
      </c>
      <c r="B2425" s="3" t="s">
        <v>2400</v>
      </c>
      <c r="C2425" s="175" t="s">
        <v>51</v>
      </c>
    </row>
    <row r="2426" spans="1:4" x14ac:dyDescent="0.4">
      <c r="A2426" s="5">
        <v>6620</v>
      </c>
      <c r="B2426" s="3" t="s">
        <v>2401</v>
      </c>
      <c r="C2426" s="175" t="s">
        <v>42</v>
      </c>
    </row>
    <row r="2427" spans="1:4" x14ac:dyDescent="0.4">
      <c r="A2427" s="5">
        <v>6622</v>
      </c>
      <c r="B2427" s="3" t="s">
        <v>2402</v>
      </c>
      <c r="C2427" s="175" t="s">
        <v>42</v>
      </c>
    </row>
    <row r="2428" spans="1:4" x14ac:dyDescent="0.4">
      <c r="A2428" s="5">
        <v>6623</v>
      </c>
      <c r="B2428" s="3" t="s">
        <v>2403</v>
      </c>
      <c r="C2428" s="175" t="s">
        <v>42</v>
      </c>
    </row>
    <row r="2429" spans="1:4" x14ac:dyDescent="0.4">
      <c r="A2429" s="5">
        <v>6625</v>
      </c>
      <c r="B2429" s="3" t="s">
        <v>2404</v>
      </c>
      <c r="C2429" s="175" t="s">
        <v>42</v>
      </c>
    </row>
    <row r="2430" spans="1:4" x14ac:dyDescent="0.4">
      <c r="A2430" s="5">
        <v>6626</v>
      </c>
      <c r="B2430" s="3" t="s">
        <v>2405</v>
      </c>
      <c r="C2430" s="175" t="s">
        <v>42</v>
      </c>
    </row>
    <row r="2431" spans="1:4" x14ac:dyDescent="0.4">
      <c r="A2431" s="5">
        <v>6627</v>
      </c>
      <c r="B2431" s="3" t="s">
        <v>2406</v>
      </c>
      <c r="C2431" s="175" t="s">
        <v>51</v>
      </c>
    </row>
    <row r="2432" spans="1:4" x14ac:dyDescent="0.4">
      <c r="A2432" s="5">
        <v>6628</v>
      </c>
      <c r="B2432" s="3" t="s">
        <v>2407</v>
      </c>
      <c r="C2432" s="175" t="s">
        <v>42</v>
      </c>
    </row>
    <row r="2433" spans="1:3" x14ac:dyDescent="0.4">
      <c r="A2433" s="5">
        <v>6629</v>
      </c>
      <c r="B2433" s="3" t="s">
        <v>2408</v>
      </c>
      <c r="C2433" s="175" t="s">
        <v>42</v>
      </c>
    </row>
    <row r="2434" spans="1:3" x14ac:dyDescent="0.4">
      <c r="A2434" s="5">
        <v>6630</v>
      </c>
      <c r="B2434" s="3" t="s">
        <v>2409</v>
      </c>
      <c r="C2434" s="175" t="s">
        <v>43</v>
      </c>
    </row>
    <row r="2435" spans="1:3" x14ac:dyDescent="0.4">
      <c r="A2435" s="5">
        <v>6632</v>
      </c>
      <c r="B2435" s="3" t="s">
        <v>2410</v>
      </c>
      <c r="C2435" s="175" t="s">
        <v>42</v>
      </c>
    </row>
    <row r="2436" spans="1:3" x14ac:dyDescent="0.4">
      <c r="A2436" s="5">
        <v>6633</v>
      </c>
      <c r="B2436" s="3" t="s">
        <v>2411</v>
      </c>
      <c r="C2436" s="175" t="s">
        <v>51</v>
      </c>
    </row>
    <row r="2437" spans="1:3" x14ac:dyDescent="0.4">
      <c r="A2437" s="5">
        <v>6634</v>
      </c>
      <c r="B2437" s="3" t="s">
        <v>2412</v>
      </c>
      <c r="C2437" s="175" t="s">
        <v>50</v>
      </c>
    </row>
    <row r="2438" spans="1:3" x14ac:dyDescent="0.4">
      <c r="A2438" s="5">
        <v>6635</v>
      </c>
      <c r="B2438" s="3" t="s">
        <v>2413</v>
      </c>
      <c r="C2438" s="175" t="s">
        <v>51</v>
      </c>
    </row>
    <row r="2439" spans="1:3" x14ac:dyDescent="0.4">
      <c r="A2439" s="5">
        <v>6637</v>
      </c>
      <c r="B2439" s="3" t="s">
        <v>2414</v>
      </c>
      <c r="C2439" s="175" t="s">
        <v>42</v>
      </c>
    </row>
    <row r="2440" spans="1:3" x14ac:dyDescent="0.4">
      <c r="A2440" s="5">
        <v>6638</v>
      </c>
      <c r="B2440" s="3" t="s">
        <v>2415</v>
      </c>
      <c r="C2440" s="175" t="s">
        <v>42</v>
      </c>
    </row>
    <row r="2441" spans="1:3" x14ac:dyDescent="0.4">
      <c r="A2441" s="5">
        <v>6639</v>
      </c>
      <c r="B2441" s="3" t="s">
        <v>2416</v>
      </c>
      <c r="C2441" s="175" t="s">
        <v>42</v>
      </c>
    </row>
    <row r="2442" spans="1:3" x14ac:dyDescent="0.4">
      <c r="A2442" s="5">
        <v>6640</v>
      </c>
      <c r="B2442" s="3" t="s">
        <v>2417</v>
      </c>
      <c r="C2442" s="175" t="s">
        <v>51</v>
      </c>
    </row>
    <row r="2443" spans="1:3" x14ac:dyDescent="0.4">
      <c r="A2443" s="5">
        <v>6641</v>
      </c>
      <c r="B2443" s="3" t="s">
        <v>2418</v>
      </c>
      <c r="C2443" s="175" t="s">
        <v>42</v>
      </c>
    </row>
    <row r="2444" spans="1:3" x14ac:dyDescent="0.4">
      <c r="A2444" s="5">
        <v>6643</v>
      </c>
      <c r="B2444" s="3" t="s">
        <v>2419</v>
      </c>
      <c r="C2444" s="175" t="s">
        <v>42</v>
      </c>
    </row>
    <row r="2445" spans="1:3" x14ac:dyDescent="0.4">
      <c r="A2445" s="5">
        <v>6644</v>
      </c>
      <c r="B2445" s="3" t="s">
        <v>2420</v>
      </c>
      <c r="C2445" s="175" t="s">
        <v>42</v>
      </c>
    </row>
    <row r="2446" spans="1:3" x14ac:dyDescent="0.4">
      <c r="A2446" s="5">
        <v>6645</v>
      </c>
      <c r="B2446" s="3" t="s">
        <v>2421</v>
      </c>
      <c r="C2446" s="175" t="s">
        <v>42</v>
      </c>
    </row>
    <row r="2447" spans="1:3" x14ac:dyDescent="0.4">
      <c r="A2447" s="5">
        <v>6647</v>
      </c>
      <c r="B2447" s="3" t="s">
        <v>2422</v>
      </c>
      <c r="C2447" s="175" t="s">
        <v>42</v>
      </c>
    </row>
    <row r="2448" spans="1:3" x14ac:dyDescent="0.4">
      <c r="A2448" s="5">
        <v>6648</v>
      </c>
      <c r="B2448" s="3" t="s">
        <v>2423</v>
      </c>
      <c r="C2448" s="175" t="s">
        <v>42</v>
      </c>
    </row>
    <row r="2449" spans="1:3" x14ac:dyDescent="0.4">
      <c r="A2449" s="5">
        <v>6651</v>
      </c>
      <c r="B2449" s="3" t="s">
        <v>2424</v>
      </c>
      <c r="C2449" s="175" t="s">
        <v>42</v>
      </c>
    </row>
    <row r="2450" spans="1:3" x14ac:dyDescent="0.4">
      <c r="A2450" s="5">
        <v>6652</v>
      </c>
      <c r="B2450" s="3" t="s">
        <v>2425</v>
      </c>
      <c r="C2450" s="175" t="s">
        <v>42</v>
      </c>
    </row>
    <row r="2451" spans="1:3" x14ac:dyDescent="0.4">
      <c r="A2451" s="5">
        <v>6653</v>
      </c>
      <c r="B2451" s="3" t="s">
        <v>2426</v>
      </c>
      <c r="C2451" s="175" t="s">
        <v>51</v>
      </c>
    </row>
    <row r="2452" spans="1:3" x14ac:dyDescent="0.4">
      <c r="A2452" s="5">
        <v>6654</v>
      </c>
      <c r="B2452" s="3" t="s">
        <v>2427</v>
      </c>
      <c r="C2452" s="175" t="s">
        <v>3978</v>
      </c>
    </row>
    <row r="2453" spans="1:3" x14ac:dyDescent="0.4">
      <c r="A2453" s="5">
        <v>6655</v>
      </c>
      <c r="B2453" s="3" t="s">
        <v>2428</v>
      </c>
      <c r="C2453" s="175" t="s">
        <v>42</v>
      </c>
    </row>
    <row r="2454" spans="1:3" x14ac:dyDescent="0.4">
      <c r="A2454" s="5">
        <v>6656</v>
      </c>
      <c r="B2454" s="3" t="s">
        <v>2429</v>
      </c>
      <c r="C2454" s="175" t="s">
        <v>43</v>
      </c>
    </row>
    <row r="2455" spans="1:3" x14ac:dyDescent="0.4">
      <c r="A2455" s="5">
        <v>6658</v>
      </c>
      <c r="B2455" s="3" t="s">
        <v>2430</v>
      </c>
      <c r="C2455" s="175" t="s">
        <v>42</v>
      </c>
    </row>
    <row r="2456" spans="1:3" x14ac:dyDescent="0.4">
      <c r="A2456" s="5">
        <v>6659</v>
      </c>
      <c r="B2456" s="3" t="s">
        <v>2431</v>
      </c>
      <c r="C2456" s="175" t="s">
        <v>42</v>
      </c>
    </row>
    <row r="2457" spans="1:3" x14ac:dyDescent="0.4">
      <c r="A2457" s="5">
        <v>6662</v>
      </c>
      <c r="B2457" s="3" t="s">
        <v>2432</v>
      </c>
      <c r="C2457" s="175" t="s">
        <v>45</v>
      </c>
    </row>
    <row r="2458" spans="1:3" x14ac:dyDescent="0.4">
      <c r="A2458" s="5">
        <v>6663</v>
      </c>
      <c r="B2458" s="3" t="s">
        <v>2433</v>
      </c>
      <c r="C2458" s="175" t="s">
        <v>51</v>
      </c>
    </row>
    <row r="2459" spans="1:3" x14ac:dyDescent="0.4">
      <c r="A2459" s="5">
        <v>6664</v>
      </c>
      <c r="B2459" s="3" t="s">
        <v>2434</v>
      </c>
      <c r="C2459" s="175" t="s">
        <v>50</v>
      </c>
    </row>
    <row r="2460" spans="1:3" x14ac:dyDescent="0.4">
      <c r="A2460" s="5">
        <v>6666</v>
      </c>
      <c r="B2460" s="3" t="s">
        <v>2435</v>
      </c>
      <c r="C2460" s="175" t="s">
        <v>42</v>
      </c>
    </row>
    <row r="2461" spans="1:3" x14ac:dyDescent="0.4">
      <c r="A2461" s="5">
        <v>6668</v>
      </c>
      <c r="B2461" s="3" t="s">
        <v>2436</v>
      </c>
      <c r="C2461" s="175" t="s">
        <v>47</v>
      </c>
    </row>
    <row r="2462" spans="1:3" x14ac:dyDescent="0.4">
      <c r="A2462" s="5">
        <v>6670</v>
      </c>
      <c r="B2462" s="3" t="s">
        <v>2437</v>
      </c>
      <c r="C2462" s="175" t="s">
        <v>42</v>
      </c>
    </row>
    <row r="2463" spans="1:3" x14ac:dyDescent="0.4">
      <c r="A2463" s="5">
        <v>6674</v>
      </c>
      <c r="B2463" s="3" t="s">
        <v>2438</v>
      </c>
      <c r="C2463" s="175" t="s">
        <v>42</v>
      </c>
    </row>
    <row r="2464" spans="1:3" x14ac:dyDescent="0.4">
      <c r="A2464" s="5">
        <v>6675</v>
      </c>
      <c r="B2464" s="3" t="s">
        <v>2439</v>
      </c>
      <c r="C2464" s="175" t="s">
        <v>42</v>
      </c>
    </row>
    <row r="2465" spans="1:3" x14ac:dyDescent="0.4">
      <c r="A2465" s="5">
        <v>6676</v>
      </c>
      <c r="B2465" s="3" t="s">
        <v>2440</v>
      </c>
      <c r="C2465" s="175" t="s">
        <v>42</v>
      </c>
    </row>
    <row r="2466" spans="1:3" x14ac:dyDescent="0.4">
      <c r="A2466" s="5">
        <v>6677</v>
      </c>
      <c r="B2466" s="3" t="s">
        <v>2441</v>
      </c>
      <c r="C2466" s="175" t="s">
        <v>48</v>
      </c>
    </row>
    <row r="2467" spans="1:3" x14ac:dyDescent="0.4">
      <c r="A2467" s="5">
        <v>6678</v>
      </c>
      <c r="B2467" s="3" t="s">
        <v>2442</v>
      </c>
      <c r="C2467" s="175" t="s">
        <v>42</v>
      </c>
    </row>
    <row r="2468" spans="1:3" x14ac:dyDescent="0.4">
      <c r="A2468" s="5">
        <v>6694</v>
      </c>
      <c r="B2468" s="3" t="s">
        <v>2443</v>
      </c>
      <c r="C2468" s="175" t="s">
        <v>51</v>
      </c>
    </row>
    <row r="2469" spans="1:3" x14ac:dyDescent="0.4">
      <c r="A2469" s="5">
        <v>6696</v>
      </c>
      <c r="B2469" s="3" t="s">
        <v>2444</v>
      </c>
      <c r="C2469" s="175" t="s">
        <v>3978</v>
      </c>
    </row>
    <row r="2470" spans="1:3" x14ac:dyDescent="0.4">
      <c r="A2470" s="5">
        <v>6697</v>
      </c>
      <c r="B2470" s="3" t="s">
        <v>2445</v>
      </c>
      <c r="C2470" s="175" t="s">
        <v>51</v>
      </c>
    </row>
    <row r="2471" spans="1:3" x14ac:dyDescent="0.4">
      <c r="A2471" s="5">
        <v>6698</v>
      </c>
      <c r="B2471" s="3" t="s">
        <v>2446</v>
      </c>
      <c r="C2471" s="175" t="s">
        <v>42</v>
      </c>
    </row>
    <row r="2472" spans="1:3" x14ac:dyDescent="0.4">
      <c r="A2472" s="5">
        <v>6699</v>
      </c>
      <c r="B2472" s="3" t="s">
        <v>2447</v>
      </c>
      <c r="C2472" s="175" t="s">
        <v>42</v>
      </c>
    </row>
    <row r="2473" spans="1:3" x14ac:dyDescent="0.4">
      <c r="A2473" s="5">
        <v>6701</v>
      </c>
      <c r="B2473" s="3" t="s">
        <v>2448</v>
      </c>
      <c r="C2473" s="175" t="s">
        <v>42</v>
      </c>
    </row>
    <row r="2474" spans="1:3" x14ac:dyDescent="0.4">
      <c r="A2474" s="5">
        <v>6702</v>
      </c>
      <c r="B2474" s="3" t="s">
        <v>2449</v>
      </c>
      <c r="C2474" s="175" t="s">
        <v>42</v>
      </c>
    </row>
    <row r="2475" spans="1:3" x14ac:dyDescent="0.4">
      <c r="A2475" s="5">
        <v>6703</v>
      </c>
      <c r="B2475" s="3" t="s">
        <v>2450</v>
      </c>
      <c r="C2475" s="175" t="s">
        <v>42</v>
      </c>
    </row>
    <row r="2476" spans="1:3" x14ac:dyDescent="0.4">
      <c r="A2476" s="5">
        <v>6704</v>
      </c>
      <c r="B2476" s="3" t="s">
        <v>2451</v>
      </c>
      <c r="C2476" s="175" t="s">
        <v>42</v>
      </c>
    </row>
    <row r="2477" spans="1:3" x14ac:dyDescent="0.4">
      <c r="A2477" s="5">
        <v>6706</v>
      </c>
      <c r="B2477" s="3" t="s">
        <v>2452</v>
      </c>
      <c r="C2477" s="175" t="s">
        <v>42</v>
      </c>
    </row>
    <row r="2478" spans="1:3" x14ac:dyDescent="0.4">
      <c r="A2478" s="5">
        <v>6707</v>
      </c>
      <c r="B2478" s="3" t="s">
        <v>2453</v>
      </c>
      <c r="C2478" s="175" t="s">
        <v>42</v>
      </c>
    </row>
    <row r="2479" spans="1:3" x14ac:dyDescent="0.4">
      <c r="A2479" s="5">
        <v>6709</v>
      </c>
      <c r="B2479" s="3" t="s">
        <v>2454</v>
      </c>
      <c r="C2479" s="175" t="s">
        <v>42</v>
      </c>
    </row>
    <row r="2480" spans="1:3" x14ac:dyDescent="0.4">
      <c r="A2480" s="5">
        <v>6715</v>
      </c>
      <c r="B2480" s="3" t="s">
        <v>2455</v>
      </c>
      <c r="C2480" s="175" t="s">
        <v>42</v>
      </c>
    </row>
    <row r="2481" spans="1:3" x14ac:dyDescent="0.4">
      <c r="A2481" s="5">
        <v>6718</v>
      </c>
      <c r="B2481" s="3" t="s">
        <v>2456</v>
      </c>
      <c r="C2481" s="175" t="s">
        <v>42</v>
      </c>
    </row>
    <row r="2482" spans="1:3" x14ac:dyDescent="0.4">
      <c r="A2482" s="5">
        <v>6721</v>
      </c>
      <c r="B2482" s="3" t="s">
        <v>2457</v>
      </c>
      <c r="C2482" s="175" t="s">
        <v>46</v>
      </c>
    </row>
    <row r="2483" spans="1:3" x14ac:dyDescent="0.4">
      <c r="A2483" s="5">
        <v>6722</v>
      </c>
      <c r="B2483" s="3" t="s">
        <v>2458</v>
      </c>
      <c r="C2483" s="175" t="s">
        <v>51</v>
      </c>
    </row>
    <row r="2484" spans="1:3" x14ac:dyDescent="0.4">
      <c r="A2484" s="5">
        <v>6723</v>
      </c>
      <c r="B2484" s="3" t="s">
        <v>2459</v>
      </c>
      <c r="C2484" s="175" t="s">
        <v>51</v>
      </c>
    </row>
    <row r="2485" spans="1:3" x14ac:dyDescent="0.4">
      <c r="A2485" s="5">
        <v>6724</v>
      </c>
      <c r="B2485" s="3" t="s">
        <v>2460</v>
      </c>
      <c r="C2485" s="175" t="s">
        <v>42</v>
      </c>
    </row>
    <row r="2486" spans="1:3" x14ac:dyDescent="0.4">
      <c r="A2486" s="5">
        <v>6727</v>
      </c>
      <c r="B2486" s="3" t="s">
        <v>2461</v>
      </c>
      <c r="C2486" s="175" t="s">
        <v>42</v>
      </c>
    </row>
    <row r="2487" spans="1:3" x14ac:dyDescent="0.4">
      <c r="A2487" s="5">
        <v>6728</v>
      </c>
      <c r="B2487" s="3" t="s">
        <v>2462</v>
      </c>
      <c r="C2487" s="175" t="s">
        <v>45</v>
      </c>
    </row>
    <row r="2488" spans="1:3" x14ac:dyDescent="0.4">
      <c r="A2488" s="5">
        <v>6730</v>
      </c>
      <c r="B2488" s="3" t="s">
        <v>2463</v>
      </c>
      <c r="C2488" s="175" t="s">
        <v>42</v>
      </c>
    </row>
    <row r="2489" spans="1:3" x14ac:dyDescent="0.4">
      <c r="A2489" s="5">
        <v>6731</v>
      </c>
      <c r="B2489" s="3" t="s">
        <v>2464</v>
      </c>
      <c r="C2489" s="175" t="s">
        <v>48</v>
      </c>
    </row>
    <row r="2490" spans="1:3" x14ac:dyDescent="0.4">
      <c r="A2490" s="5">
        <v>6734</v>
      </c>
      <c r="B2490" s="3" t="s">
        <v>2465</v>
      </c>
      <c r="C2490" s="175" t="s">
        <v>3977</v>
      </c>
    </row>
    <row r="2491" spans="1:3" x14ac:dyDescent="0.4">
      <c r="A2491" s="5">
        <v>6736</v>
      </c>
      <c r="B2491" s="3" t="s">
        <v>2466</v>
      </c>
      <c r="C2491" s="175" t="s">
        <v>42</v>
      </c>
    </row>
    <row r="2492" spans="1:3" x14ac:dyDescent="0.4">
      <c r="A2492" s="5">
        <v>6737</v>
      </c>
      <c r="B2492" s="3" t="s">
        <v>2467</v>
      </c>
      <c r="C2492" s="175" t="s">
        <v>42</v>
      </c>
    </row>
    <row r="2493" spans="1:3" x14ac:dyDescent="0.4">
      <c r="A2493" s="5">
        <v>6740</v>
      </c>
      <c r="B2493" s="3" t="s">
        <v>2468</v>
      </c>
      <c r="C2493" s="175" t="s">
        <v>42</v>
      </c>
    </row>
    <row r="2494" spans="1:3" x14ac:dyDescent="0.4">
      <c r="A2494" s="5">
        <v>6741</v>
      </c>
      <c r="B2494" s="3" t="s">
        <v>2469</v>
      </c>
      <c r="C2494" s="175" t="s">
        <v>42</v>
      </c>
    </row>
    <row r="2495" spans="1:3" x14ac:dyDescent="0.4">
      <c r="A2495" s="5">
        <v>6742</v>
      </c>
      <c r="B2495" s="3" t="s">
        <v>2470</v>
      </c>
      <c r="C2495" s="175" t="s">
        <v>42</v>
      </c>
    </row>
    <row r="2496" spans="1:3" x14ac:dyDescent="0.4">
      <c r="A2496" s="5">
        <v>6743</v>
      </c>
      <c r="B2496" s="3" t="s">
        <v>2471</v>
      </c>
      <c r="C2496" s="175" t="s">
        <v>42</v>
      </c>
    </row>
    <row r="2497" spans="1:3" x14ac:dyDescent="0.4">
      <c r="A2497" s="5">
        <v>6744</v>
      </c>
      <c r="B2497" s="3" t="s">
        <v>2472</v>
      </c>
      <c r="C2497" s="175" t="s">
        <v>42</v>
      </c>
    </row>
    <row r="2498" spans="1:3" x14ac:dyDescent="0.4">
      <c r="A2498" s="5">
        <v>6745</v>
      </c>
      <c r="B2498" s="3" t="s">
        <v>2473</v>
      </c>
      <c r="C2498" s="175" t="s">
        <v>42</v>
      </c>
    </row>
    <row r="2499" spans="1:3" x14ac:dyDescent="0.4">
      <c r="A2499" s="5">
        <v>6748</v>
      </c>
      <c r="B2499" s="3" t="s">
        <v>2474</v>
      </c>
      <c r="C2499" s="175" t="s">
        <v>51</v>
      </c>
    </row>
    <row r="2500" spans="1:3" x14ac:dyDescent="0.4">
      <c r="A2500" s="5">
        <v>6750</v>
      </c>
      <c r="B2500" s="3" t="s">
        <v>2475</v>
      </c>
      <c r="C2500" s="175" t="s">
        <v>42</v>
      </c>
    </row>
    <row r="2501" spans="1:3" x14ac:dyDescent="0.4">
      <c r="A2501" s="5">
        <v>6752</v>
      </c>
      <c r="B2501" s="3" t="s">
        <v>2476</v>
      </c>
      <c r="C2501" s="175" t="s">
        <v>42</v>
      </c>
    </row>
    <row r="2502" spans="1:3" x14ac:dyDescent="0.4">
      <c r="A2502" s="5">
        <v>6753</v>
      </c>
      <c r="B2502" s="3" t="s">
        <v>2477</v>
      </c>
      <c r="C2502" s="175" t="s">
        <v>42</v>
      </c>
    </row>
    <row r="2503" spans="1:3" x14ac:dyDescent="0.4">
      <c r="A2503" s="5">
        <v>6754</v>
      </c>
      <c r="B2503" s="3" t="s">
        <v>2478</v>
      </c>
      <c r="C2503" s="175" t="s">
        <v>42</v>
      </c>
    </row>
    <row r="2504" spans="1:3" x14ac:dyDescent="0.4">
      <c r="A2504" s="5">
        <v>6755</v>
      </c>
      <c r="B2504" s="3" t="s">
        <v>2479</v>
      </c>
      <c r="C2504" s="175" t="s">
        <v>42</v>
      </c>
    </row>
    <row r="2505" spans="1:3" x14ac:dyDescent="0.4">
      <c r="A2505" s="5">
        <v>6757</v>
      </c>
      <c r="B2505" s="3" t="s">
        <v>2480</v>
      </c>
      <c r="C2505" s="175" t="s">
        <v>3978</v>
      </c>
    </row>
    <row r="2506" spans="1:3" x14ac:dyDescent="0.4">
      <c r="A2506" s="5">
        <v>6758</v>
      </c>
      <c r="B2506" s="3" t="s">
        <v>2481</v>
      </c>
      <c r="C2506" s="175" t="s">
        <v>42</v>
      </c>
    </row>
    <row r="2507" spans="1:3" x14ac:dyDescent="0.4">
      <c r="A2507" s="5">
        <v>6762</v>
      </c>
      <c r="B2507" s="3" t="s">
        <v>2482</v>
      </c>
      <c r="C2507" s="175" t="s">
        <v>42</v>
      </c>
    </row>
    <row r="2508" spans="1:3" x14ac:dyDescent="0.4">
      <c r="A2508" s="5">
        <v>6763</v>
      </c>
      <c r="B2508" s="3" t="s">
        <v>2483</v>
      </c>
      <c r="C2508" s="175" t="s">
        <v>42</v>
      </c>
    </row>
    <row r="2509" spans="1:3" x14ac:dyDescent="0.4">
      <c r="A2509" s="5">
        <v>6768</v>
      </c>
      <c r="B2509" s="3" t="s">
        <v>2484</v>
      </c>
      <c r="C2509" s="175" t="s">
        <v>42</v>
      </c>
    </row>
    <row r="2510" spans="1:3" x14ac:dyDescent="0.4">
      <c r="A2510" s="5">
        <v>6769</v>
      </c>
      <c r="B2510" s="3" t="s">
        <v>2485</v>
      </c>
      <c r="C2510" s="175" t="s">
        <v>51</v>
      </c>
    </row>
    <row r="2511" spans="1:3" x14ac:dyDescent="0.4">
      <c r="A2511" s="5">
        <v>6770</v>
      </c>
      <c r="B2511" s="3" t="s">
        <v>2486</v>
      </c>
      <c r="C2511" s="175" t="s">
        <v>42</v>
      </c>
    </row>
    <row r="2512" spans="1:3" x14ac:dyDescent="0.4">
      <c r="A2512" s="5">
        <v>6771</v>
      </c>
      <c r="B2512" s="3" t="s">
        <v>2487</v>
      </c>
      <c r="C2512" s="175" t="s">
        <v>42</v>
      </c>
    </row>
    <row r="2513" spans="1:3" x14ac:dyDescent="0.4">
      <c r="A2513" s="5">
        <v>6772</v>
      </c>
      <c r="B2513" s="3" t="s">
        <v>2488</v>
      </c>
      <c r="C2513" s="175" t="s">
        <v>42</v>
      </c>
    </row>
    <row r="2514" spans="1:3" x14ac:dyDescent="0.4">
      <c r="A2514" s="5">
        <v>6775</v>
      </c>
      <c r="B2514" s="3" t="s">
        <v>2489</v>
      </c>
      <c r="C2514" s="175" t="s">
        <v>42</v>
      </c>
    </row>
    <row r="2515" spans="1:3" x14ac:dyDescent="0.4">
      <c r="A2515" s="5">
        <v>6776</v>
      </c>
      <c r="B2515" s="3" t="s">
        <v>2490</v>
      </c>
      <c r="C2515" s="175" t="s">
        <v>42</v>
      </c>
    </row>
    <row r="2516" spans="1:3" x14ac:dyDescent="0.4">
      <c r="A2516" s="5">
        <v>6777</v>
      </c>
      <c r="B2516" s="3" t="s">
        <v>2491</v>
      </c>
      <c r="C2516" s="175" t="s">
        <v>42</v>
      </c>
    </row>
    <row r="2517" spans="1:3" x14ac:dyDescent="0.4">
      <c r="A2517" s="5">
        <v>6778</v>
      </c>
      <c r="B2517" s="3" t="s">
        <v>2492</v>
      </c>
      <c r="C2517" s="175" t="s">
        <v>46</v>
      </c>
    </row>
    <row r="2518" spans="1:3" x14ac:dyDescent="0.4">
      <c r="A2518" s="5">
        <v>6779</v>
      </c>
      <c r="B2518" s="3" t="s">
        <v>2493</v>
      </c>
      <c r="C2518" s="175" t="s">
        <v>42</v>
      </c>
    </row>
    <row r="2519" spans="1:3" x14ac:dyDescent="0.4">
      <c r="A2519" s="5">
        <v>6785</v>
      </c>
      <c r="B2519" s="3" t="s">
        <v>2494</v>
      </c>
      <c r="C2519" s="175" t="s">
        <v>45</v>
      </c>
    </row>
    <row r="2520" spans="1:3" x14ac:dyDescent="0.4">
      <c r="A2520" s="5">
        <v>6786</v>
      </c>
      <c r="B2520" s="3" t="s">
        <v>2495</v>
      </c>
      <c r="C2520" s="175" t="s">
        <v>42</v>
      </c>
    </row>
    <row r="2521" spans="1:3" x14ac:dyDescent="0.4">
      <c r="A2521" s="5">
        <v>6787</v>
      </c>
      <c r="B2521" s="3" t="s">
        <v>2496</v>
      </c>
      <c r="C2521" s="175" t="s">
        <v>42</v>
      </c>
    </row>
    <row r="2522" spans="1:3" x14ac:dyDescent="0.4">
      <c r="A2522" s="5">
        <v>6788</v>
      </c>
      <c r="B2522" s="3" t="s">
        <v>2497</v>
      </c>
      <c r="C2522" s="175" t="s">
        <v>42</v>
      </c>
    </row>
    <row r="2523" spans="1:3" x14ac:dyDescent="0.4">
      <c r="A2523" s="5">
        <v>6789</v>
      </c>
      <c r="B2523" s="3" t="s">
        <v>2498</v>
      </c>
      <c r="C2523" s="175" t="s">
        <v>51</v>
      </c>
    </row>
    <row r="2524" spans="1:3" x14ac:dyDescent="0.4">
      <c r="A2524" s="5">
        <v>6794</v>
      </c>
      <c r="B2524" s="3" t="s">
        <v>2499</v>
      </c>
      <c r="C2524" s="175" t="s">
        <v>42</v>
      </c>
    </row>
    <row r="2525" spans="1:3" x14ac:dyDescent="0.4">
      <c r="A2525" s="5">
        <v>6797</v>
      </c>
      <c r="B2525" s="3" t="s">
        <v>2500</v>
      </c>
      <c r="C2525" s="175" t="s">
        <v>42</v>
      </c>
    </row>
    <row r="2526" spans="1:3" x14ac:dyDescent="0.4">
      <c r="A2526" s="5">
        <v>6798</v>
      </c>
      <c r="B2526" s="3" t="s">
        <v>2501</v>
      </c>
      <c r="C2526" s="175" t="s">
        <v>42</v>
      </c>
    </row>
    <row r="2527" spans="1:3" x14ac:dyDescent="0.4">
      <c r="A2527" s="5">
        <v>6800</v>
      </c>
      <c r="B2527" s="3" t="s">
        <v>2502</v>
      </c>
      <c r="C2527" s="175" t="s">
        <v>42</v>
      </c>
    </row>
    <row r="2528" spans="1:3" x14ac:dyDescent="0.4">
      <c r="A2528" s="5">
        <v>6803</v>
      </c>
      <c r="B2528" s="3" t="s">
        <v>2503</v>
      </c>
      <c r="C2528" s="175" t="s">
        <v>42</v>
      </c>
    </row>
    <row r="2529" spans="1:4" x14ac:dyDescent="0.4">
      <c r="A2529" s="5">
        <v>6804</v>
      </c>
      <c r="B2529" s="3" t="s">
        <v>2504</v>
      </c>
      <c r="C2529" s="175" t="s">
        <v>42</v>
      </c>
    </row>
    <row r="2530" spans="1:4" x14ac:dyDescent="0.4">
      <c r="A2530" s="5">
        <v>6806</v>
      </c>
      <c r="B2530" s="3" t="s">
        <v>2505</v>
      </c>
      <c r="C2530" s="175" t="s">
        <v>42</v>
      </c>
    </row>
    <row r="2531" spans="1:4" x14ac:dyDescent="0.4">
      <c r="A2531" s="5">
        <v>6807</v>
      </c>
      <c r="B2531" s="3" t="s">
        <v>2506</v>
      </c>
      <c r="C2531" s="175" t="s">
        <v>42</v>
      </c>
      <c r="D2531" s="181">
        <v>43910</v>
      </c>
    </row>
    <row r="2532" spans="1:4" x14ac:dyDescent="0.4">
      <c r="A2532" s="5">
        <v>6809</v>
      </c>
      <c r="B2532" s="3" t="s">
        <v>2507</v>
      </c>
      <c r="C2532" s="175" t="s">
        <v>42</v>
      </c>
    </row>
    <row r="2533" spans="1:4" x14ac:dyDescent="0.4">
      <c r="A2533" s="5">
        <v>6810</v>
      </c>
      <c r="B2533" s="3" t="s">
        <v>2508</v>
      </c>
      <c r="C2533" s="175" t="s">
        <v>42</v>
      </c>
    </row>
    <row r="2534" spans="1:4" x14ac:dyDescent="0.4">
      <c r="A2534" s="5">
        <v>6814</v>
      </c>
      <c r="B2534" s="3" t="s">
        <v>2509</v>
      </c>
      <c r="C2534" s="175" t="s">
        <v>3977</v>
      </c>
    </row>
    <row r="2535" spans="1:4" x14ac:dyDescent="0.4">
      <c r="A2535" s="5">
        <v>6815</v>
      </c>
      <c r="B2535" s="3" t="s">
        <v>2510</v>
      </c>
      <c r="C2535" s="175" t="s">
        <v>42</v>
      </c>
    </row>
    <row r="2536" spans="1:4" x14ac:dyDescent="0.4">
      <c r="A2536" s="5">
        <v>6817</v>
      </c>
      <c r="B2536" s="3" t="s">
        <v>2511</v>
      </c>
      <c r="C2536" s="175" t="s">
        <v>51</v>
      </c>
    </row>
    <row r="2537" spans="1:4" x14ac:dyDescent="0.4">
      <c r="A2537" s="5">
        <v>6819</v>
      </c>
      <c r="B2537" s="3" t="s">
        <v>2512</v>
      </c>
      <c r="C2537" s="175" t="s">
        <v>42</v>
      </c>
    </row>
    <row r="2538" spans="1:4" x14ac:dyDescent="0.4">
      <c r="A2538" s="5">
        <v>6820</v>
      </c>
      <c r="B2538" s="3" t="s">
        <v>2513</v>
      </c>
      <c r="C2538" s="175" t="s">
        <v>42</v>
      </c>
    </row>
    <row r="2539" spans="1:4" x14ac:dyDescent="0.4">
      <c r="A2539" s="5">
        <v>6822</v>
      </c>
      <c r="B2539" s="3" t="s">
        <v>2514</v>
      </c>
      <c r="C2539" s="175" t="s">
        <v>42</v>
      </c>
    </row>
    <row r="2540" spans="1:4" x14ac:dyDescent="0.4">
      <c r="A2540" s="5">
        <v>6823</v>
      </c>
      <c r="B2540" s="3" t="s">
        <v>2515</v>
      </c>
      <c r="C2540" s="175" t="s">
        <v>42</v>
      </c>
    </row>
    <row r="2541" spans="1:4" x14ac:dyDescent="0.4">
      <c r="A2541" s="5">
        <v>6824</v>
      </c>
      <c r="B2541" s="3" t="s">
        <v>2516</v>
      </c>
      <c r="C2541" s="175" t="s">
        <v>42</v>
      </c>
    </row>
    <row r="2542" spans="1:4" x14ac:dyDescent="0.4">
      <c r="A2542" s="5">
        <v>6826</v>
      </c>
      <c r="B2542" s="3" t="s">
        <v>2517</v>
      </c>
      <c r="C2542" s="175" t="s">
        <v>42</v>
      </c>
    </row>
    <row r="2543" spans="1:4" x14ac:dyDescent="0.4">
      <c r="A2543" s="5">
        <v>6832</v>
      </c>
      <c r="B2543" s="3" t="s">
        <v>2518</v>
      </c>
      <c r="C2543" s="175" t="s">
        <v>42</v>
      </c>
    </row>
    <row r="2544" spans="1:4" x14ac:dyDescent="0.4">
      <c r="A2544" s="5">
        <v>6834</v>
      </c>
      <c r="B2544" s="3" t="s">
        <v>2519</v>
      </c>
      <c r="C2544" s="175" t="s">
        <v>42</v>
      </c>
    </row>
    <row r="2545" spans="1:4" x14ac:dyDescent="0.4">
      <c r="A2545" s="5">
        <v>6835</v>
      </c>
      <c r="B2545" s="3" t="s">
        <v>2520</v>
      </c>
      <c r="C2545" s="175" t="s">
        <v>51</v>
      </c>
    </row>
    <row r="2546" spans="1:4" x14ac:dyDescent="0.4">
      <c r="A2546" s="5">
        <v>6836</v>
      </c>
      <c r="B2546" s="3" t="s">
        <v>2521</v>
      </c>
      <c r="C2546" s="175" t="s">
        <v>42</v>
      </c>
    </row>
    <row r="2547" spans="1:4" x14ac:dyDescent="0.4">
      <c r="A2547" s="5">
        <v>6837</v>
      </c>
      <c r="B2547" s="3" t="s">
        <v>2522</v>
      </c>
      <c r="C2547" s="175" t="s">
        <v>42</v>
      </c>
    </row>
    <row r="2548" spans="1:4" x14ac:dyDescent="0.4">
      <c r="A2548" s="5">
        <v>6838</v>
      </c>
      <c r="B2548" s="3" t="s">
        <v>2523</v>
      </c>
      <c r="C2548" s="175" t="s">
        <v>42</v>
      </c>
    </row>
    <row r="2549" spans="1:4" x14ac:dyDescent="0.4">
      <c r="A2549" s="5">
        <v>6839</v>
      </c>
      <c r="B2549" s="3" t="s">
        <v>2524</v>
      </c>
      <c r="C2549" s="175" t="s">
        <v>42</v>
      </c>
    </row>
    <row r="2550" spans="1:4" x14ac:dyDescent="0.4">
      <c r="A2550" s="5">
        <v>6840</v>
      </c>
      <c r="B2550" s="3" t="s">
        <v>2525</v>
      </c>
      <c r="C2550" s="175" t="s">
        <v>42</v>
      </c>
    </row>
    <row r="2551" spans="1:4" x14ac:dyDescent="0.4">
      <c r="A2551" s="5">
        <v>6841</v>
      </c>
      <c r="B2551" s="3" t="s">
        <v>2526</v>
      </c>
      <c r="C2551" s="175" t="s">
        <v>42</v>
      </c>
    </row>
    <row r="2552" spans="1:4" x14ac:dyDescent="0.4">
      <c r="A2552" s="5">
        <v>6844</v>
      </c>
      <c r="B2552" s="3" t="s">
        <v>2527</v>
      </c>
      <c r="C2552" s="175" t="s">
        <v>42</v>
      </c>
    </row>
    <row r="2553" spans="1:4" x14ac:dyDescent="0.4">
      <c r="A2553" s="5">
        <v>6845</v>
      </c>
      <c r="B2553" s="3" t="s">
        <v>2528</v>
      </c>
      <c r="C2553" s="175" t="s">
        <v>42</v>
      </c>
    </row>
    <row r="2554" spans="1:4" x14ac:dyDescent="0.4">
      <c r="A2554" s="5">
        <v>6846</v>
      </c>
      <c r="B2554" s="3" t="s">
        <v>2529</v>
      </c>
      <c r="C2554" s="175" t="s">
        <v>42</v>
      </c>
    </row>
    <row r="2555" spans="1:4" x14ac:dyDescent="0.4">
      <c r="A2555" s="5">
        <v>6848</v>
      </c>
      <c r="B2555" s="3" t="s">
        <v>2530</v>
      </c>
      <c r="C2555" s="175" t="s">
        <v>42</v>
      </c>
    </row>
    <row r="2556" spans="1:4" x14ac:dyDescent="0.4">
      <c r="A2556" s="5">
        <v>6849</v>
      </c>
      <c r="B2556" s="3" t="s">
        <v>2531</v>
      </c>
      <c r="C2556" s="175" t="s">
        <v>42</v>
      </c>
      <c r="D2556" s="181">
        <v>43971</v>
      </c>
    </row>
    <row r="2557" spans="1:4" x14ac:dyDescent="0.4">
      <c r="A2557" s="5">
        <v>6850</v>
      </c>
      <c r="B2557" s="3" t="s">
        <v>2532</v>
      </c>
      <c r="C2557" s="175" t="s">
        <v>42</v>
      </c>
    </row>
    <row r="2558" spans="1:4" x14ac:dyDescent="0.4">
      <c r="A2558" s="5">
        <v>6852</v>
      </c>
      <c r="B2558" s="3" t="s">
        <v>2533</v>
      </c>
      <c r="C2558" s="175" t="s">
        <v>42</v>
      </c>
    </row>
    <row r="2559" spans="1:4" x14ac:dyDescent="0.4">
      <c r="A2559" s="5">
        <v>6853</v>
      </c>
      <c r="B2559" s="3" t="s">
        <v>2534</v>
      </c>
      <c r="C2559" s="175" t="s">
        <v>51</v>
      </c>
    </row>
    <row r="2560" spans="1:4" x14ac:dyDescent="0.4">
      <c r="A2560" s="5">
        <v>6855</v>
      </c>
      <c r="B2560" s="3" t="s">
        <v>2535</v>
      </c>
      <c r="C2560" s="175" t="s">
        <v>42</v>
      </c>
    </row>
    <row r="2561" spans="1:3" x14ac:dyDescent="0.4">
      <c r="A2561" s="5">
        <v>6856</v>
      </c>
      <c r="B2561" s="3" t="s">
        <v>2536</v>
      </c>
      <c r="C2561" s="175" t="s">
        <v>51</v>
      </c>
    </row>
    <row r="2562" spans="1:3" x14ac:dyDescent="0.4">
      <c r="A2562" s="5">
        <v>6857</v>
      </c>
      <c r="B2562" s="3" t="s">
        <v>2537</v>
      </c>
      <c r="C2562" s="175" t="s">
        <v>42</v>
      </c>
    </row>
    <row r="2563" spans="1:3" x14ac:dyDescent="0.4">
      <c r="A2563" s="5">
        <v>6858</v>
      </c>
      <c r="B2563" s="3" t="s">
        <v>2538</v>
      </c>
      <c r="C2563" s="175" t="s">
        <v>51</v>
      </c>
    </row>
    <row r="2564" spans="1:3" x14ac:dyDescent="0.4">
      <c r="A2564" s="5">
        <v>6859</v>
      </c>
      <c r="B2564" s="3" t="s">
        <v>2539</v>
      </c>
      <c r="C2564" s="175" t="s">
        <v>42</v>
      </c>
    </row>
    <row r="2565" spans="1:3" x14ac:dyDescent="0.4">
      <c r="A2565" s="5">
        <v>6861</v>
      </c>
      <c r="B2565" s="3" t="s">
        <v>2540</v>
      </c>
      <c r="C2565" s="175" t="s">
        <v>42</v>
      </c>
    </row>
    <row r="2566" spans="1:3" x14ac:dyDescent="0.4">
      <c r="A2566" s="5">
        <v>6862</v>
      </c>
      <c r="B2566" s="3" t="s">
        <v>2541</v>
      </c>
      <c r="C2566" s="175" t="s">
        <v>42</v>
      </c>
    </row>
    <row r="2567" spans="1:3" x14ac:dyDescent="0.4">
      <c r="A2567" s="5">
        <v>6863</v>
      </c>
      <c r="B2567" s="3" t="s">
        <v>2542</v>
      </c>
      <c r="C2567" s="175" t="s">
        <v>42</v>
      </c>
    </row>
    <row r="2568" spans="1:3" x14ac:dyDescent="0.4">
      <c r="A2568" s="5">
        <v>6864</v>
      </c>
      <c r="B2568" s="3" t="s">
        <v>2543</v>
      </c>
      <c r="C2568" s="175" t="s">
        <v>42</v>
      </c>
    </row>
    <row r="2569" spans="1:3" x14ac:dyDescent="0.4">
      <c r="A2569" s="5">
        <v>6866</v>
      </c>
      <c r="B2569" s="3" t="s">
        <v>2544</v>
      </c>
      <c r="C2569" s="175" t="s">
        <v>51</v>
      </c>
    </row>
    <row r="2570" spans="1:3" x14ac:dyDescent="0.4">
      <c r="A2570" s="5">
        <v>6867</v>
      </c>
      <c r="B2570" s="3" t="s">
        <v>2545</v>
      </c>
      <c r="C2570" s="175" t="s">
        <v>42</v>
      </c>
    </row>
    <row r="2571" spans="1:3" x14ac:dyDescent="0.4">
      <c r="A2571" s="5">
        <v>6869</v>
      </c>
      <c r="B2571" s="3" t="s">
        <v>2546</v>
      </c>
      <c r="C2571" s="175" t="s">
        <v>42</v>
      </c>
    </row>
    <row r="2572" spans="1:3" x14ac:dyDescent="0.4">
      <c r="A2572" s="5">
        <v>6870</v>
      </c>
      <c r="B2572" s="3" t="s">
        <v>2547</v>
      </c>
      <c r="C2572" s="175" t="s">
        <v>51</v>
      </c>
    </row>
    <row r="2573" spans="1:3" x14ac:dyDescent="0.4">
      <c r="A2573" s="5">
        <v>6871</v>
      </c>
      <c r="B2573" s="3" t="s">
        <v>2548</v>
      </c>
      <c r="C2573" s="175" t="s">
        <v>51</v>
      </c>
    </row>
    <row r="2574" spans="1:3" x14ac:dyDescent="0.4">
      <c r="A2574" s="5">
        <v>6874</v>
      </c>
      <c r="B2574" s="3" t="s">
        <v>2549</v>
      </c>
      <c r="C2574" s="175" t="s">
        <v>45</v>
      </c>
    </row>
    <row r="2575" spans="1:3" x14ac:dyDescent="0.4">
      <c r="A2575" s="5">
        <v>6875</v>
      </c>
      <c r="B2575" s="3" t="s">
        <v>2550</v>
      </c>
      <c r="C2575" s="175" t="s">
        <v>42</v>
      </c>
    </row>
    <row r="2576" spans="1:3" x14ac:dyDescent="0.4">
      <c r="A2576" s="5">
        <v>6877</v>
      </c>
      <c r="B2576" s="3" t="s">
        <v>2551</v>
      </c>
      <c r="C2576" s="175" t="s">
        <v>48</v>
      </c>
    </row>
    <row r="2577" spans="1:3" x14ac:dyDescent="0.4">
      <c r="A2577" s="5">
        <v>6879</v>
      </c>
      <c r="B2577" s="3" t="s">
        <v>2552</v>
      </c>
      <c r="C2577" s="175" t="s">
        <v>42</v>
      </c>
    </row>
    <row r="2578" spans="1:3" x14ac:dyDescent="0.4">
      <c r="A2578" s="5">
        <v>6881</v>
      </c>
      <c r="B2578" s="3" t="s">
        <v>2553</v>
      </c>
      <c r="C2578" s="175" t="s">
        <v>42</v>
      </c>
    </row>
    <row r="2579" spans="1:3" x14ac:dyDescent="0.4">
      <c r="A2579" s="5">
        <v>6882</v>
      </c>
      <c r="B2579" s="3" t="s">
        <v>2554</v>
      </c>
      <c r="C2579" s="175" t="s">
        <v>42</v>
      </c>
    </row>
    <row r="2580" spans="1:3" x14ac:dyDescent="0.4">
      <c r="A2580" s="5">
        <v>6888</v>
      </c>
      <c r="B2580" s="3" t="s">
        <v>2555</v>
      </c>
      <c r="C2580" s="175" t="s">
        <v>45</v>
      </c>
    </row>
    <row r="2581" spans="1:3" x14ac:dyDescent="0.4">
      <c r="A2581" s="5">
        <v>6889</v>
      </c>
      <c r="B2581" s="3" t="s">
        <v>2556</v>
      </c>
      <c r="C2581" s="175" t="s">
        <v>42</v>
      </c>
    </row>
    <row r="2582" spans="1:3" x14ac:dyDescent="0.4">
      <c r="A2582" s="5">
        <v>6890</v>
      </c>
      <c r="B2582" s="3" t="s">
        <v>2557</v>
      </c>
      <c r="C2582" s="175" t="s">
        <v>42</v>
      </c>
    </row>
    <row r="2583" spans="1:3" x14ac:dyDescent="0.4">
      <c r="A2583" s="5">
        <v>6894</v>
      </c>
      <c r="B2583" s="3" t="s">
        <v>2558</v>
      </c>
      <c r="C2583" s="175" t="s">
        <v>42</v>
      </c>
    </row>
    <row r="2584" spans="1:3" x14ac:dyDescent="0.4">
      <c r="A2584" s="5">
        <v>6897</v>
      </c>
      <c r="B2584" s="3" t="s">
        <v>2559</v>
      </c>
      <c r="C2584" s="175" t="s">
        <v>3977</v>
      </c>
    </row>
    <row r="2585" spans="1:3" x14ac:dyDescent="0.4">
      <c r="A2585" s="5">
        <v>6898</v>
      </c>
      <c r="B2585" s="3" t="s">
        <v>2560</v>
      </c>
      <c r="C2585" s="175" t="s">
        <v>3978</v>
      </c>
    </row>
    <row r="2586" spans="1:3" x14ac:dyDescent="0.4">
      <c r="A2586" s="5">
        <v>6899</v>
      </c>
      <c r="B2586" s="3" t="s">
        <v>2561</v>
      </c>
      <c r="C2586" s="175" t="s">
        <v>42</v>
      </c>
    </row>
    <row r="2587" spans="1:3" x14ac:dyDescent="0.4">
      <c r="A2587" s="5">
        <v>6901</v>
      </c>
      <c r="B2587" s="3" t="s">
        <v>2562</v>
      </c>
      <c r="C2587" s="175" t="s">
        <v>42</v>
      </c>
    </row>
    <row r="2588" spans="1:3" x14ac:dyDescent="0.4">
      <c r="A2588" s="5">
        <v>6902</v>
      </c>
      <c r="B2588" s="3" t="s">
        <v>2563</v>
      </c>
      <c r="C2588" s="175" t="s">
        <v>42</v>
      </c>
    </row>
    <row r="2589" spans="1:3" x14ac:dyDescent="0.4">
      <c r="A2589" s="5">
        <v>6904</v>
      </c>
      <c r="B2589" s="3" t="s">
        <v>2564</v>
      </c>
      <c r="C2589" s="175" t="s">
        <v>42</v>
      </c>
    </row>
    <row r="2590" spans="1:3" x14ac:dyDescent="0.4">
      <c r="A2590" s="5">
        <v>6905</v>
      </c>
      <c r="B2590" s="3" t="s">
        <v>2565</v>
      </c>
      <c r="C2590" s="175" t="s">
        <v>44</v>
      </c>
    </row>
    <row r="2591" spans="1:3" x14ac:dyDescent="0.4">
      <c r="A2591" s="5">
        <v>6907</v>
      </c>
      <c r="B2591" s="3" t="s">
        <v>2566</v>
      </c>
      <c r="C2591" s="175" t="s">
        <v>42</v>
      </c>
    </row>
    <row r="2592" spans="1:3" x14ac:dyDescent="0.4">
      <c r="A2592" s="5">
        <v>6908</v>
      </c>
      <c r="B2592" s="3" t="s">
        <v>2567</v>
      </c>
      <c r="C2592" s="175" t="s">
        <v>42</v>
      </c>
    </row>
    <row r="2593" spans="1:3" x14ac:dyDescent="0.4">
      <c r="A2593" s="5">
        <v>6912</v>
      </c>
      <c r="B2593" s="3" t="s">
        <v>2568</v>
      </c>
      <c r="C2593" s="175" t="s">
        <v>42</v>
      </c>
    </row>
    <row r="2594" spans="1:3" x14ac:dyDescent="0.4">
      <c r="A2594" s="5">
        <v>6914</v>
      </c>
      <c r="B2594" s="3" t="s">
        <v>2569</v>
      </c>
      <c r="C2594" s="175" t="s">
        <v>51</v>
      </c>
    </row>
    <row r="2595" spans="1:3" x14ac:dyDescent="0.4">
      <c r="A2595" s="5">
        <v>6915</v>
      </c>
      <c r="B2595" s="3" t="s">
        <v>2570</v>
      </c>
      <c r="C2595" s="175" t="s">
        <v>51</v>
      </c>
    </row>
    <row r="2596" spans="1:3" x14ac:dyDescent="0.4">
      <c r="A2596" s="5">
        <v>6916</v>
      </c>
      <c r="B2596" s="3" t="s">
        <v>2571</v>
      </c>
      <c r="C2596" s="175" t="s">
        <v>45</v>
      </c>
    </row>
    <row r="2597" spans="1:3" x14ac:dyDescent="0.4">
      <c r="A2597" s="5">
        <v>6918</v>
      </c>
      <c r="B2597" s="3" t="s">
        <v>2572</v>
      </c>
      <c r="C2597" s="175" t="s">
        <v>42</v>
      </c>
    </row>
    <row r="2598" spans="1:3" x14ac:dyDescent="0.4">
      <c r="A2598" s="5">
        <v>6919</v>
      </c>
      <c r="B2598" s="3" t="s">
        <v>2573</v>
      </c>
      <c r="C2598" s="175" t="s">
        <v>42</v>
      </c>
    </row>
    <row r="2599" spans="1:3" x14ac:dyDescent="0.4">
      <c r="A2599" s="5">
        <v>6920</v>
      </c>
      <c r="B2599" s="3" t="s">
        <v>2574</v>
      </c>
      <c r="C2599" s="175" t="s">
        <v>45</v>
      </c>
    </row>
    <row r="2600" spans="1:3" x14ac:dyDescent="0.4">
      <c r="A2600" s="5">
        <v>6923</v>
      </c>
      <c r="B2600" s="3" t="s">
        <v>2575</v>
      </c>
      <c r="C2600" s="175" t="s">
        <v>42</v>
      </c>
    </row>
    <row r="2601" spans="1:3" x14ac:dyDescent="0.4">
      <c r="A2601" s="5">
        <v>6924</v>
      </c>
      <c r="B2601" s="3" t="s">
        <v>2576</v>
      </c>
      <c r="C2601" s="175" t="s">
        <v>42</v>
      </c>
    </row>
    <row r="2602" spans="1:3" x14ac:dyDescent="0.4">
      <c r="A2602" s="5">
        <v>6925</v>
      </c>
      <c r="B2602" s="3" t="s">
        <v>2577</v>
      </c>
      <c r="C2602" s="175" t="s">
        <v>42</v>
      </c>
    </row>
    <row r="2603" spans="1:3" x14ac:dyDescent="0.4">
      <c r="A2603" s="5">
        <v>6926</v>
      </c>
      <c r="B2603" s="3" t="s">
        <v>2578</v>
      </c>
      <c r="C2603" s="175" t="s">
        <v>42</v>
      </c>
    </row>
    <row r="2604" spans="1:3" x14ac:dyDescent="0.4">
      <c r="A2604" s="5">
        <v>6927</v>
      </c>
      <c r="B2604" s="3" t="s">
        <v>2579</v>
      </c>
      <c r="C2604" s="175" t="s">
        <v>42</v>
      </c>
    </row>
    <row r="2605" spans="1:3" x14ac:dyDescent="0.4">
      <c r="A2605" s="5">
        <v>6928</v>
      </c>
      <c r="B2605" s="3" t="s">
        <v>2580</v>
      </c>
      <c r="C2605" s="175" t="s">
        <v>42</v>
      </c>
    </row>
    <row r="2606" spans="1:3" x14ac:dyDescent="0.4">
      <c r="A2606" s="5">
        <v>6929</v>
      </c>
      <c r="B2606" s="3" t="s">
        <v>2581</v>
      </c>
      <c r="C2606" s="175" t="s">
        <v>51</v>
      </c>
    </row>
    <row r="2607" spans="1:3" x14ac:dyDescent="0.4">
      <c r="A2607" s="5">
        <v>6930</v>
      </c>
      <c r="B2607" s="3" t="s">
        <v>2582</v>
      </c>
      <c r="C2607" s="175" t="s">
        <v>42</v>
      </c>
    </row>
    <row r="2608" spans="1:3" x14ac:dyDescent="0.4">
      <c r="A2608" s="5">
        <v>6932</v>
      </c>
      <c r="B2608" s="3" t="s">
        <v>2583</v>
      </c>
      <c r="C2608" s="175" t="s">
        <v>42</v>
      </c>
    </row>
    <row r="2609" spans="1:3" x14ac:dyDescent="0.4">
      <c r="A2609" s="5">
        <v>6937</v>
      </c>
      <c r="B2609" s="3" t="s">
        <v>2584</v>
      </c>
      <c r="C2609" s="175" t="s">
        <v>42</v>
      </c>
    </row>
    <row r="2610" spans="1:3" x14ac:dyDescent="0.4">
      <c r="A2610" s="5">
        <v>6938</v>
      </c>
      <c r="B2610" s="3" t="s">
        <v>2585</v>
      </c>
      <c r="C2610" s="175" t="s">
        <v>42</v>
      </c>
    </row>
    <row r="2611" spans="1:3" x14ac:dyDescent="0.4">
      <c r="A2611" s="5">
        <v>6941</v>
      </c>
      <c r="B2611" s="3" t="s">
        <v>2586</v>
      </c>
      <c r="C2611" s="175" t="s">
        <v>42</v>
      </c>
    </row>
    <row r="2612" spans="1:3" x14ac:dyDescent="0.4">
      <c r="A2612" s="5">
        <v>6942</v>
      </c>
      <c r="B2612" s="3" t="s">
        <v>2587</v>
      </c>
      <c r="C2612" s="175" t="s">
        <v>42</v>
      </c>
    </row>
    <row r="2613" spans="1:3" x14ac:dyDescent="0.4">
      <c r="A2613" s="5">
        <v>6943</v>
      </c>
      <c r="B2613" s="3" t="s">
        <v>2588</v>
      </c>
      <c r="C2613" s="175" t="s">
        <v>42</v>
      </c>
    </row>
    <row r="2614" spans="1:3" x14ac:dyDescent="0.4">
      <c r="A2614" s="5">
        <v>6944</v>
      </c>
      <c r="B2614" s="3" t="s">
        <v>2589</v>
      </c>
      <c r="C2614" s="175" t="s">
        <v>42</v>
      </c>
    </row>
    <row r="2615" spans="1:3" x14ac:dyDescent="0.4">
      <c r="A2615" s="5">
        <v>6945</v>
      </c>
      <c r="B2615" s="3" t="s">
        <v>2590</v>
      </c>
      <c r="C2615" s="175" t="s">
        <v>42</v>
      </c>
    </row>
    <row r="2616" spans="1:3" x14ac:dyDescent="0.4">
      <c r="A2616" s="5">
        <v>6946</v>
      </c>
      <c r="B2616" s="3" t="s">
        <v>2591</v>
      </c>
      <c r="C2616" s="175" t="s">
        <v>42</v>
      </c>
    </row>
    <row r="2617" spans="1:3" x14ac:dyDescent="0.4">
      <c r="A2617" s="5">
        <v>6947</v>
      </c>
      <c r="B2617" s="3" t="s">
        <v>2592</v>
      </c>
      <c r="C2617" s="175" t="s">
        <v>42</v>
      </c>
    </row>
    <row r="2618" spans="1:3" x14ac:dyDescent="0.4">
      <c r="A2618" s="5">
        <v>6951</v>
      </c>
      <c r="B2618" s="3" t="s">
        <v>2593</v>
      </c>
      <c r="C2618" s="175" t="s">
        <v>42</v>
      </c>
    </row>
    <row r="2619" spans="1:3" x14ac:dyDescent="0.4">
      <c r="A2619" s="5">
        <v>6952</v>
      </c>
      <c r="B2619" s="3" t="s">
        <v>2594</v>
      </c>
      <c r="C2619" s="175" t="s">
        <v>42</v>
      </c>
    </row>
    <row r="2620" spans="1:3" x14ac:dyDescent="0.4">
      <c r="A2620" s="5">
        <v>6954</v>
      </c>
      <c r="B2620" s="3" t="s">
        <v>2595</v>
      </c>
      <c r="C2620" s="175" t="s">
        <v>42</v>
      </c>
    </row>
    <row r="2621" spans="1:3" x14ac:dyDescent="0.4">
      <c r="A2621" s="5">
        <v>6955</v>
      </c>
      <c r="B2621" s="3" t="s">
        <v>2596</v>
      </c>
      <c r="C2621" s="175" t="s">
        <v>42</v>
      </c>
    </row>
    <row r="2622" spans="1:3" x14ac:dyDescent="0.4">
      <c r="A2622" s="5">
        <v>6957</v>
      </c>
      <c r="B2622" s="3" t="s">
        <v>2597</v>
      </c>
      <c r="C2622" s="175" t="s">
        <v>42</v>
      </c>
    </row>
    <row r="2623" spans="1:3" x14ac:dyDescent="0.4">
      <c r="A2623" s="5">
        <v>6958</v>
      </c>
      <c r="B2623" s="3" t="s">
        <v>2598</v>
      </c>
      <c r="C2623" s="175" t="s">
        <v>42</v>
      </c>
    </row>
    <row r="2624" spans="1:3" x14ac:dyDescent="0.4">
      <c r="A2624" s="5">
        <v>6960</v>
      </c>
      <c r="B2624" s="3" t="s">
        <v>2599</v>
      </c>
      <c r="C2624" s="175" t="s">
        <v>42</v>
      </c>
    </row>
    <row r="2625" spans="1:3" x14ac:dyDescent="0.4">
      <c r="A2625" s="5">
        <v>6961</v>
      </c>
      <c r="B2625" s="3" t="s">
        <v>2600</v>
      </c>
      <c r="C2625" s="175" t="s">
        <v>42</v>
      </c>
    </row>
    <row r="2626" spans="1:3" x14ac:dyDescent="0.4">
      <c r="A2626" s="5">
        <v>6962</v>
      </c>
      <c r="B2626" s="3" t="s">
        <v>2601</v>
      </c>
      <c r="C2626" s="175" t="s">
        <v>42</v>
      </c>
    </row>
    <row r="2627" spans="1:3" x14ac:dyDescent="0.4">
      <c r="A2627" s="5">
        <v>6963</v>
      </c>
      <c r="B2627" s="3" t="s">
        <v>2602</v>
      </c>
      <c r="C2627" s="175" t="s">
        <v>42</v>
      </c>
    </row>
    <row r="2628" spans="1:3" x14ac:dyDescent="0.4">
      <c r="A2628" s="5">
        <v>6964</v>
      </c>
      <c r="B2628" s="3" t="s">
        <v>2603</v>
      </c>
      <c r="C2628" s="175" t="s">
        <v>42</v>
      </c>
    </row>
    <row r="2629" spans="1:3" x14ac:dyDescent="0.4">
      <c r="A2629" s="5">
        <v>6965</v>
      </c>
      <c r="B2629" s="3" t="s">
        <v>2604</v>
      </c>
      <c r="C2629" s="175" t="s">
        <v>48</v>
      </c>
    </row>
    <row r="2630" spans="1:3" x14ac:dyDescent="0.4">
      <c r="A2630" s="5">
        <v>6966</v>
      </c>
      <c r="B2630" s="3" t="s">
        <v>2605</v>
      </c>
      <c r="C2630" s="175" t="s">
        <v>3978</v>
      </c>
    </row>
    <row r="2631" spans="1:3" x14ac:dyDescent="0.4">
      <c r="A2631" s="5">
        <v>6967</v>
      </c>
      <c r="B2631" s="3" t="s">
        <v>2606</v>
      </c>
      <c r="C2631" s="175" t="s">
        <v>42</v>
      </c>
    </row>
    <row r="2632" spans="1:3" x14ac:dyDescent="0.4">
      <c r="A2632" s="5">
        <v>6969</v>
      </c>
      <c r="B2632" s="3" t="s">
        <v>2607</v>
      </c>
      <c r="C2632" s="175" t="s">
        <v>42</v>
      </c>
    </row>
    <row r="2633" spans="1:3" x14ac:dyDescent="0.4">
      <c r="A2633" s="5">
        <v>6971</v>
      </c>
      <c r="B2633" s="3" t="s">
        <v>2608</v>
      </c>
      <c r="C2633" s="175" t="s">
        <v>42</v>
      </c>
    </row>
    <row r="2634" spans="1:3" x14ac:dyDescent="0.4">
      <c r="A2634" s="5">
        <v>6973</v>
      </c>
      <c r="B2634" s="3" t="s">
        <v>2609</v>
      </c>
      <c r="C2634" s="175" t="s">
        <v>42</v>
      </c>
    </row>
    <row r="2635" spans="1:3" x14ac:dyDescent="0.4">
      <c r="A2635" s="5">
        <v>6976</v>
      </c>
      <c r="B2635" s="3" t="s">
        <v>2610</v>
      </c>
      <c r="C2635" s="175" t="s">
        <v>42</v>
      </c>
    </row>
    <row r="2636" spans="1:3" x14ac:dyDescent="0.4">
      <c r="A2636" s="5">
        <v>6977</v>
      </c>
      <c r="B2636" s="3" t="s">
        <v>2611</v>
      </c>
      <c r="C2636" s="175" t="s">
        <v>51</v>
      </c>
    </row>
    <row r="2637" spans="1:3" x14ac:dyDescent="0.4">
      <c r="A2637" s="5">
        <v>6981</v>
      </c>
      <c r="B2637" s="3" t="s">
        <v>2612</v>
      </c>
      <c r="C2637" s="175" t="s">
        <v>42</v>
      </c>
    </row>
    <row r="2638" spans="1:3" x14ac:dyDescent="0.4">
      <c r="A2638" s="5">
        <v>6982</v>
      </c>
      <c r="B2638" s="3" t="s">
        <v>2613</v>
      </c>
      <c r="C2638" s="175" t="s">
        <v>42</v>
      </c>
    </row>
    <row r="2639" spans="1:3" x14ac:dyDescent="0.4">
      <c r="A2639" s="5">
        <v>6986</v>
      </c>
      <c r="B2639" s="3" t="s">
        <v>2614</v>
      </c>
      <c r="C2639" s="175" t="s">
        <v>42</v>
      </c>
    </row>
    <row r="2640" spans="1:3" x14ac:dyDescent="0.4">
      <c r="A2640" s="5">
        <v>6988</v>
      </c>
      <c r="B2640" s="3" t="s">
        <v>2615</v>
      </c>
      <c r="C2640" s="175" t="s">
        <v>42</v>
      </c>
    </row>
    <row r="2641" spans="1:3" x14ac:dyDescent="0.4">
      <c r="A2641" s="5">
        <v>6989</v>
      </c>
      <c r="B2641" s="3" t="s">
        <v>2616</v>
      </c>
      <c r="C2641" s="175" t="s">
        <v>42</v>
      </c>
    </row>
    <row r="2642" spans="1:3" x14ac:dyDescent="0.4">
      <c r="A2642" s="5">
        <v>6993</v>
      </c>
      <c r="B2642" s="3" t="s">
        <v>2617</v>
      </c>
      <c r="C2642" s="175" t="s">
        <v>42</v>
      </c>
    </row>
    <row r="2643" spans="1:3" x14ac:dyDescent="0.4">
      <c r="A2643" s="5">
        <v>6994</v>
      </c>
      <c r="B2643" s="3" t="s">
        <v>2618</v>
      </c>
      <c r="C2643" s="175" t="s">
        <v>42</v>
      </c>
    </row>
    <row r="2644" spans="1:3" x14ac:dyDescent="0.4">
      <c r="A2644" s="5">
        <v>6995</v>
      </c>
      <c r="B2644" s="3" t="s">
        <v>2619</v>
      </c>
      <c r="C2644" s="175" t="s">
        <v>42</v>
      </c>
    </row>
    <row r="2645" spans="1:3" x14ac:dyDescent="0.4">
      <c r="A2645" s="5">
        <v>6996</v>
      </c>
      <c r="B2645" s="3" t="s">
        <v>2620</v>
      </c>
      <c r="C2645" s="175" t="s">
        <v>42</v>
      </c>
    </row>
    <row r="2646" spans="1:3" x14ac:dyDescent="0.4">
      <c r="A2646" s="5">
        <v>6997</v>
      </c>
      <c r="B2646" s="3" t="s">
        <v>2621</v>
      </c>
      <c r="C2646" s="175" t="s">
        <v>42</v>
      </c>
    </row>
    <row r="2647" spans="1:3" x14ac:dyDescent="0.4">
      <c r="A2647" s="5">
        <v>6998</v>
      </c>
      <c r="B2647" s="3" t="s">
        <v>2622</v>
      </c>
      <c r="C2647" s="175" t="s">
        <v>42</v>
      </c>
    </row>
    <row r="2648" spans="1:3" x14ac:dyDescent="0.4">
      <c r="A2648" s="5">
        <v>6999</v>
      </c>
      <c r="B2648" s="3" t="s">
        <v>2623</v>
      </c>
      <c r="C2648" s="175" t="s">
        <v>42</v>
      </c>
    </row>
    <row r="2649" spans="1:3" x14ac:dyDescent="0.4">
      <c r="A2649" s="5">
        <v>7003</v>
      </c>
      <c r="B2649" s="3" t="s">
        <v>2624</v>
      </c>
      <c r="C2649" s="175" t="s">
        <v>42</v>
      </c>
    </row>
    <row r="2650" spans="1:3" x14ac:dyDescent="0.4">
      <c r="A2650" s="5">
        <v>7004</v>
      </c>
      <c r="B2650" s="3" t="s">
        <v>2625</v>
      </c>
      <c r="C2650" s="175" t="s">
        <v>42</v>
      </c>
    </row>
    <row r="2651" spans="1:3" x14ac:dyDescent="0.4">
      <c r="A2651" s="5">
        <v>7011</v>
      </c>
      <c r="B2651" s="3" t="s">
        <v>2626</v>
      </c>
      <c r="C2651" s="175" t="s">
        <v>42</v>
      </c>
    </row>
    <row r="2652" spans="1:3" x14ac:dyDescent="0.4">
      <c r="A2652" s="5">
        <v>7012</v>
      </c>
      <c r="B2652" s="3" t="s">
        <v>2627</v>
      </c>
      <c r="C2652" s="175" t="s">
        <v>42</v>
      </c>
    </row>
    <row r="2653" spans="1:3" x14ac:dyDescent="0.4">
      <c r="A2653" s="5">
        <v>7013</v>
      </c>
      <c r="B2653" s="3" t="s">
        <v>2628</v>
      </c>
      <c r="C2653" s="175" t="s">
        <v>42</v>
      </c>
    </row>
    <row r="2654" spans="1:3" x14ac:dyDescent="0.4">
      <c r="A2654" s="5">
        <v>7014</v>
      </c>
      <c r="B2654" s="3" t="s">
        <v>2629</v>
      </c>
      <c r="C2654" s="175" t="s">
        <v>42</v>
      </c>
    </row>
    <row r="2655" spans="1:3" x14ac:dyDescent="0.4">
      <c r="A2655" s="5">
        <v>7018</v>
      </c>
      <c r="B2655" s="3" t="s">
        <v>2630</v>
      </c>
      <c r="C2655" s="175" t="s">
        <v>42</v>
      </c>
    </row>
    <row r="2656" spans="1:3" x14ac:dyDescent="0.4">
      <c r="A2656" s="5">
        <v>7021</v>
      </c>
      <c r="B2656" s="3" t="s">
        <v>2631</v>
      </c>
      <c r="C2656" s="175" t="s">
        <v>42</v>
      </c>
    </row>
    <row r="2657" spans="1:3" x14ac:dyDescent="0.4">
      <c r="A2657" s="5">
        <v>7022</v>
      </c>
      <c r="B2657" s="3" t="s">
        <v>2632</v>
      </c>
      <c r="C2657" s="175" t="s">
        <v>42</v>
      </c>
    </row>
    <row r="2658" spans="1:3" x14ac:dyDescent="0.4">
      <c r="A2658" s="5">
        <v>7030</v>
      </c>
      <c r="B2658" s="3" t="s">
        <v>2633</v>
      </c>
      <c r="C2658" s="175" t="s">
        <v>48</v>
      </c>
    </row>
    <row r="2659" spans="1:3" x14ac:dyDescent="0.4">
      <c r="A2659" s="5">
        <v>7031</v>
      </c>
      <c r="B2659" s="3" t="s">
        <v>4053</v>
      </c>
    </row>
    <row r="2660" spans="1:3" x14ac:dyDescent="0.4">
      <c r="A2660" s="5">
        <v>7033</v>
      </c>
      <c r="B2660" s="3" t="s">
        <v>2634</v>
      </c>
      <c r="C2660" s="175" t="s">
        <v>49</v>
      </c>
    </row>
    <row r="2661" spans="1:3" x14ac:dyDescent="0.4">
      <c r="A2661" s="5">
        <v>7034</v>
      </c>
      <c r="B2661" s="3" t="s">
        <v>2635</v>
      </c>
      <c r="C2661" s="175" t="s">
        <v>49</v>
      </c>
    </row>
    <row r="2662" spans="1:3" x14ac:dyDescent="0.4">
      <c r="A2662" s="5">
        <v>7035</v>
      </c>
      <c r="B2662" s="3" t="s">
        <v>2636</v>
      </c>
      <c r="C2662" s="175" t="s">
        <v>47</v>
      </c>
    </row>
    <row r="2663" spans="1:3" x14ac:dyDescent="0.4">
      <c r="A2663" s="5">
        <v>7036</v>
      </c>
      <c r="B2663" s="3" t="s">
        <v>2637</v>
      </c>
      <c r="C2663" s="175" t="s">
        <v>51</v>
      </c>
    </row>
    <row r="2664" spans="1:3" x14ac:dyDescent="0.4">
      <c r="A2664" s="5">
        <v>7037</v>
      </c>
      <c r="B2664" s="3" t="s">
        <v>2638</v>
      </c>
      <c r="C2664" s="175" t="s">
        <v>51</v>
      </c>
    </row>
    <row r="2665" spans="1:3" x14ac:dyDescent="0.4">
      <c r="A2665" s="5">
        <v>7038</v>
      </c>
      <c r="B2665" s="3" t="s">
        <v>2639</v>
      </c>
      <c r="C2665" s="175" t="s">
        <v>51</v>
      </c>
    </row>
    <row r="2666" spans="1:3" x14ac:dyDescent="0.4">
      <c r="A2666" s="5">
        <v>7039</v>
      </c>
      <c r="B2666" s="3" t="s">
        <v>2640</v>
      </c>
      <c r="C2666" s="175" t="s">
        <v>51</v>
      </c>
    </row>
    <row r="2667" spans="1:3" x14ac:dyDescent="0.4">
      <c r="A2667" s="5">
        <v>7040</v>
      </c>
      <c r="B2667" s="3" t="s">
        <v>2641</v>
      </c>
      <c r="C2667" s="175" t="s">
        <v>42</v>
      </c>
    </row>
    <row r="2668" spans="1:3" x14ac:dyDescent="0.4">
      <c r="A2668" s="5">
        <v>7041</v>
      </c>
      <c r="B2668" s="3" t="s">
        <v>2642</v>
      </c>
      <c r="C2668" s="175" t="s">
        <v>48</v>
      </c>
    </row>
    <row r="2669" spans="1:3" x14ac:dyDescent="0.4">
      <c r="A2669" s="5">
        <v>7042</v>
      </c>
      <c r="B2669" s="3" t="s">
        <v>2643</v>
      </c>
      <c r="C2669" s="175" t="s">
        <v>48</v>
      </c>
    </row>
    <row r="2670" spans="1:3" x14ac:dyDescent="0.4">
      <c r="A2670" s="5">
        <v>7043</v>
      </c>
      <c r="B2670" s="3" t="s">
        <v>2644</v>
      </c>
      <c r="C2670" s="175" t="s">
        <v>51</v>
      </c>
    </row>
    <row r="2671" spans="1:3" x14ac:dyDescent="0.4">
      <c r="A2671" s="5">
        <v>7044</v>
      </c>
      <c r="B2671" s="3" t="s">
        <v>2645</v>
      </c>
      <c r="C2671" s="175" t="s">
        <v>51</v>
      </c>
    </row>
    <row r="2672" spans="1:3" x14ac:dyDescent="0.4">
      <c r="A2672" s="5">
        <v>7045</v>
      </c>
      <c r="B2672" s="3" t="s">
        <v>2646</v>
      </c>
      <c r="C2672" s="175" t="s">
        <v>42</v>
      </c>
    </row>
    <row r="2673" spans="1:3" x14ac:dyDescent="0.4">
      <c r="A2673" s="5">
        <v>7046</v>
      </c>
      <c r="B2673" s="3" t="s">
        <v>2647</v>
      </c>
      <c r="C2673" s="175" t="s">
        <v>42</v>
      </c>
    </row>
    <row r="2674" spans="1:3" x14ac:dyDescent="0.4">
      <c r="A2674" s="5">
        <v>7047</v>
      </c>
      <c r="B2674" s="3" t="s">
        <v>2648</v>
      </c>
      <c r="C2674" s="175" t="s">
        <v>42</v>
      </c>
    </row>
    <row r="2675" spans="1:3" x14ac:dyDescent="0.4">
      <c r="A2675" s="5">
        <v>7048</v>
      </c>
      <c r="B2675" s="3" t="s">
        <v>2649</v>
      </c>
      <c r="C2675" s="175" t="s">
        <v>51</v>
      </c>
    </row>
    <row r="2676" spans="1:3" x14ac:dyDescent="0.4">
      <c r="A2676" s="5">
        <v>7049</v>
      </c>
      <c r="B2676" s="3" t="s">
        <v>2650</v>
      </c>
      <c r="C2676" s="175" t="s">
        <v>3977</v>
      </c>
    </row>
    <row r="2677" spans="1:3" x14ac:dyDescent="0.4">
      <c r="A2677" s="5">
        <v>7050</v>
      </c>
      <c r="B2677" s="3" t="s">
        <v>2651</v>
      </c>
      <c r="C2677" s="175" t="s">
        <v>43</v>
      </c>
    </row>
    <row r="2678" spans="1:3" x14ac:dyDescent="0.4">
      <c r="A2678" s="5">
        <v>7057</v>
      </c>
      <c r="B2678" s="3" t="s">
        <v>2652</v>
      </c>
      <c r="C2678" s="175" t="s">
        <v>42</v>
      </c>
    </row>
    <row r="2679" spans="1:3" x14ac:dyDescent="0.4">
      <c r="A2679" s="5">
        <v>7058</v>
      </c>
      <c r="B2679" s="3" t="s">
        <v>2653</v>
      </c>
      <c r="C2679" s="175" t="s">
        <v>42</v>
      </c>
    </row>
    <row r="2680" spans="1:3" x14ac:dyDescent="0.4">
      <c r="A2680" s="5">
        <v>7059</v>
      </c>
      <c r="B2680" s="3" t="s">
        <v>2654</v>
      </c>
      <c r="C2680" s="175" t="s">
        <v>42</v>
      </c>
    </row>
    <row r="2681" spans="1:3" x14ac:dyDescent="0.4">
      <c r="A2681" s="5">
        <v>7060</v>
      </c>
      <c r="B2681" s="3" t="s">
        <v>2655</v>
      </c>
      <c r="C2681" s="175" t="s">
        <v>42</v>
      </c>
    </row>
    <row r="2682" spans="1:3" x14ac:dyDescent="0.4">
      <c r="A2682" s="5">
        <v>7061</v>
      </c>
      <c r="B2682" s="3" t="s">
        <v>2656</v>
      </c>
      <c r="C2682" s="175" t="s">
        <v>51</v>
      </c>
    </row>
    <row r="2683" spans="1:3" x14ac:dyDescent="0.4">
      <c r="A2683" s="5">
        <v>7062</v>
      </c>
      <c r="B2683" s="3" t="s">
        <v>2657</v>
      </c>
      <c r="C2683" s="175" t="s">
        <v>42</v>
      </c>
    </row>
    <row r="2684" spans="1:3" x14ac:dyDescent="0.4">
      <c r="A2684" s="5">
        <v>7063</v>
      </c>
      <c r="B2684" s="3" t="s">
        <v>2658</v>
      </c>
      <c r="C2684" s="175" t="s">
        <v>45</v>
      </c>
    </row>
    <row r="2685" spans="1:3" x14ac:dyDescent="0.4">
      <c r="A2685" s="5">
        <v>7064</v>
      </c>
      <c r="B2685" s="3" t="s">
        <v>2659</v>
      </c>
      <c r="C2685" s="175" t="s">
        <v>3978</v>
      </c>
    </row>
    <row r="2686" spans="1:3" x14ac:dyDescent="0.4">
      <c r="A2686" s="5">
        <v>7065</v>
      </c>
      <c r="B2686" s="3" t="s">
        <v>2660</v>
      </c>
      <c r="C2686" s="175" t="s">
        <v>47</v>
      </c>
    </row>
    <row r="2687" spans="1:3" x14ac:dyDescent="0.4">
      <c r="A2687" s="5">
        <v>7066</v>
      </c>
      <c r="B2687" s="3" t="s">
        <v>2661</v>
      </c>
      <c r="C2687" s="175" t="s">
        <v>48</v>
      </c>
    </row>
    <row r="2688" spans="1:3" x14ac:dyDescent="0.4">
      <c r="A2688" s="5">
        <v>7067</v>
      </c>
      <c r="B2688" s="3" t="s">
        <v>2662</v>
      </c>
      <c r="C2688" s="175" t="s">
        <v>42</v>
      </c>
    </row>
    <row r="2689" spans="1:3" x14ac:dyDescent="0.4">
      <c r="A2689" s="5">
        <v>7068</v>
      </c>
      <c r="B2689" s="3" t="s">
        <v>2663</v>
      </c>
      <c r="C2689" s="175" t="s">
        <v>44</v>
      </c>
    </row>
    <row r="2690" spans="1:3" x14ac:dyDescent="0.4">
      <c r="A2690" s="5">
        <v>7069</v>
      </c>
      <c r="B2690" s="3" t="s">
        <v>2664</v>
      </c>
      <c r="C2690" s="175" t="s">
        <v>48</v>
      </c>
    </row>
    <row r="2691" spans="1:3" x14ac:dyDescent="0.4">
      <c r="A2691" s="5">
        <v>7070</v>
      </c>
      <c r="B2691" s="3" t="s">
        <v>2665</v>
      </c>
      <c r="C2691" s="175" t="s">
        <v>42</v>
      </c>
    </row>
    <row r="2692" spans="1:3" x14ac:dyDescent="0.4">
      <c r="A2692" s="5">
        <v>7071</v>
      </c>
      <c r="B2692" s="3" t="s">
        <v>2666</v>
      </c>
      <c r="C2692" s="175" t="s">
        <v>48</v>
      </c>
    </row>
    <row r="2693" spans="1:3" x14ac:dyDescent="0.4">
      <c r="A2693" s="5">
        <v>7072</v>
      </c>
      <c r="B2693" s="3" t="s">
        <v>2667</v>
      </c>
      <c r="C2693" s="175" t="s">
        <v>48</v>
      </c>
    </row>
    <row r="2694" spans="1:3" x14ac:dyDescent="0.4">
      <c r="A2694" s="5">
        <v>7073</v>
      </c>
      <c r="B2694" s="3" t="s">
        <v>2668</v>
      </c>
      <c r="C2694" s="175" t="s">
        <v>3978</v>
      </c>
    </row>
    <row r="2695" spans="1:3" x14ac:dyDescent="0.4">
      <c r="A2695" s="5">
        <v>7074</v>
      </c>
      <c r="B2695" s="3" t="s">
        <v>2669</v>
      </c>
      <c r="C2695" s="175" t="s">
        <v>50</v>
      </c>
    </row>
    <row r="2696" spans="1:3" x14ac:dyDescent="0.4">
      <c r="A2696" s="5">
        <v>7076</v>
      </c>
      <c r="B2696" s="3" t="s">
        <v>2670</v>
      </c>
      <c r="C2696" s="175" t="s">
        <v>48</v>
      </c>
    </row>
    <row r="2697" spans="1:3" x14ac:dyDescent="0.4">
      <c r="A2697" s="5">
        <v>7077</v>
      </c>
      <c r="B2697" s="3" t="s">
        <v>2671</v>
      </c>
      <c r="C2697" s="175" t="s">
        <v>3977</v>
      </c>
    </row>
    <row r="2698" spans="1:3" x14ac:dyDescent="0.4">
      <c r="A2698" s="5">
        <v>7078</v>
      </c>
      <c r="B2698" s="3" t="s">
        <v>2672</v>
      </c>
      <c r="C2698" s="175" t="s">
        <v>42</v>
      </c>
    </row>
    <row r="2699" spans="1:3" x14ac:dyDescent="0.4">
      <c r="A2699" s="5">
        <v>7079</v>
      </c>
      <c r="B2699" s="3" t="s">
        <v>2673</v>
      </c>
      <c r="C2699" s="175" t="s">
        <v>42</v>
      </c>
    </row>
    <row r="2700" spans="1:3" x14ac:dyDescent="0.4">
      <c r="A2700" s="5">
        <v>7080</v>
      </c>
      <c r="B2700" s="3" t="s">
        <v>2674</v>
      </c>
      <c r="C2700" s="175" t="s">
        <v>51</v>
      </c>
    </row>
    <row r="2701" spans="1:3" x14ac:dyDescent="0.4">
      <c r="A2701" s="5">
        <v>7081</v>
      </c>
      <c r="B2701" s="3" t="s">
        <v>2675</v>
      </c>
      <c r="C2701" s="175" t="s">
        <v>51</v>
      </c>
    </row>
    <row r="2702" spans="1:3" x14ac:dyDescent="0.4">
      <c r="A2702" s="5">
        <v>7082</v>
      </c>
      <c r="B2702" s="3" t="s">
        <v>2676</v>
      </c>
      <c r="C2702" s="175" t="s">
        <v>51</v>
      </c>
    </row>
    <row r="2703" spans="1:3" x14ac:dyDescent="0.4">
      <c r="A2703" s="5">
        <v>7083</v>
      </c>
      <c r="B2703" s="3" t="s">
        <v>2677</v>
      </c>
      <c r="C2703" s="175" t="s">
        <v>50</v>
      </c>
    </row>
    <row r="2704" spans="1:3" x14ac:dyDescent="0.4">
      <c r="A2704" s="5">
        <v>7084</v>
      </c>
      <c r="B2704" s="3" t="s">
        <v>2678</v>
      </c>
      <c r="C2704" s="175" t="s">
        <v>42</v>
      </c>
    </row>
    <row r="2705" spans="1:3" x14ac:dyDescent="0.4">
      <c r="A2705" s="5">
        <v>7085</v>
      </c>
      <c r="B2705" s="3" t="s">
        <v>2679</v>
      </c>
      <c r="C2705" s="175" t="s">
        <v>47</v>
      </c>
    </row>
    <row r="2706" spans="1:3" x14ac:dyDescent="0.4">
      <c r="A2706" s="5">
        <v>7086</v>
      </c>
      <c r="B2706" s="3" t="s">
        <v>2680</v>
      </c>
      <c r="C2706" s="175" t="s">
        <v>44</v>
      </c>
    </row>
    <row r="2707" spans="1:3" x14ac:dyDescent="0.4">
      <c r="A2707" s="5">
        <v>7087</v>
      </c>
      <c r="B2707" s="3" t="s">
        <v>2681</v>
      </c>
      <c r="C2707" s="175" t="s">
        <v>42</v>
      </c>
    </row>
    <row r="2708" spans="1:3" x14ac:dyDescent="0.4">
      <c r="A2708" s="5">
        <v>7088</v>
      </c>
      <c r="B2708" s="3" t="s">
        <v>2682</v>
      </c>
      <c r="C2708" s="175" t="s">
        <v>42</v>
      </c>
    </row>
    <row r="2709" spans="1:3" x14ac:dyDescent="0.4">
      <c r="A2709" s="5">
        <v>7089</v>
      </c>
      <c r="B2709" s="3" t="s">
        <v>2683</v>
      </c>
      <c r="C2709" s="175" t="s">
        <v>42</v>
      </c>
    </row>
    <row r="2710" spans="1:3" x14ac:dyDescent="0.4">
      <c r="A2710" s="5">
        <v>7090</v>
      </c>
      <c r="B2710" s="3" t="s">
        <v>2684</v>
      </c>
      <c r="C2710" s="175" t="s">
        <v>42</v>
      </c>
    </row>
    <row r="2711" spans="1:3" x14ac:dyDescent="0.4">
      <c r="A2711" s="5">
        <v>7091</v>
      </c>
      <c r="B2711" s="3" t="s">
        <v>2685</v>
      </c>
      <c r="C2711" s="175" t="s">
        <v>42</v>
      </c>
    </row>
    <row r="2712" spans="1:3" x14ac:dyDescent="0.4">
      <c r="A2712" s="5">
        <v>7092</v>
      </c>
      <c r="B2712" s="3" t="s">
        <v>4054</v>
      </c>
    </row>
    <row r="2713" spans="1:3" x14ac:dyDescent="0.4">
      <c r="A2713" s="5">
        <v>7093</v>
      </c>
      <c r="B2713" s="3" t="s">
        <v>2686</v>
      </c>
      <c r="C2713" s="175" t="s">
        <v>51</v>
      </c>
    </row>
    <row r="2714" spans="1:3" x14ac:dyDescent="0.4">
      <c r="A2714" s="5">
        <v>7094</v>
      </c>
      <c r="B2714" s="3" t="s">
        <v>2687</v>
      </c>
      <c r="C2714" s="175" t="s">
        <v>42</v>
      </c>
    </row>
    <row r="2715" spans="1:3" x14ac:dyDescent="0.4">
      <c r="A2715" s="5">
        <v>7095</v>
      </c>
      <c r="B2715" s="3" t="s">
        <v>2688</v>
      </c>
      <c r="C2715" s="175" t="s">
        <v>43</v>
      </c>
    </row>
    <row r="2716" spans="1:3" x14ac:dyDescent="0.4">
      <c r="A2716" s="5">
        <v>7096</v>
      </c>
      <c r="B2716" s="3" t="s">
        <v>4069</v>
      </c>
    </row>
    <row r="2717" spans="1:3" x14ac:dyDescent="0.4">
      <c r="A2717" s="5">
        <v>7097</v>
      </c>
      <c r="B2717" s="3" t="s">
        <v>2689</v>
      </c>
      <c r="C2717" s="175" t="s">
        <v>46</v>
      </c>
    </row>
    <row r="2718" spans="1:3" x14ac:dyDescent="0.4">
      <c r="A2718" s="5">
        <v>7102</v>
      </c>
      <c r="B2718" s="3" t="s">
        <v>2690</v>
      </c>
      <c r="C2718" s="175" t="s">
        <v>42</v>
      </c>
    </row>
    <row r="2719" spans="1:3" x14ac:dyDescent="0.4">
      <c r="A2719" s="5">
        <v>7105</v>
      </c>
      <c r="B2719" s="3" t="s">
        <v>2691</v>
      </c>
      <c r="C2719" s="175" t="s">
        <v>42</v>
      </c>
    </row>
    <row r="2720" spans="1:3" x14ac:dyDescent="0.4">
      <c r="A2720" s="5">
        <v>7122</v>
      </c>
      <c r="B2720" s="3" t="s">
        <v>2692</v>
      </c>
      <c r="C2720" s="175" t="s">
        <v>42</v>
      </c>
    </row>
    <row r="2721" spans="1:3" x14ac:dyDescent="0.4">
      <c r="A2721" s="5">
        <v>7126</v>
      </c>
      <c r="B2721" s="3" t="s">
        <v>4131</v>
      </c>
      <c r="C2721" s="171"/>
    </row>
    <row r="2722" spans="1:3" x14ac:dyDescent="0.4">
      <c r="A2722" s="5">
        <v>7131</v>
      </c>
      <c r="B2722" s="3" t="s">
        <v>4160</v>
      </c>
      <c r="C2722" s="171"/>
    </row>
    <row r="2723" spans="1:3" x14ac:dyDescent="0.4">
      <c r="A2723" s="5">
        <v>7133</v>
      </c>
      <c r="B2723" s="3" t="s">
        <v>4165</v>
      </c>
      <c r="C2723" s="171"/>
    </row>
    <row r="2724" spans="1:3" x14ac:dyDescent="0.4">
      <c r="A2724" s="5">
        <v>7134</v>
      </c>
      <c r="B2724" s="3" t="s">
        <v>4178</v>
      </c>
      <c r="C2724" s="171"/>
    </row>
    <row r="2725" spans="1:3" x14ac:dyDescent="0.4">
      <c r="A2725" s="5">
        <v>7138</v>
      </c>
      <c r="B2725" s="3" t="s">
        <v>4203</v>
      </c>
      <c r="C2725" s="171"/>
    </row>
    <row r="2726" spans="1:3" x14ac:dyDescent="0.4">
      <c r="A2726" s="5">
        <v>7140</v>
      </c>
      <c r="B2726" s="3" t="s">
        <v>4215</v>
      </c>
      <c r="C2726" s="171"/>
    </row>
    <row r="2727" spans="1:3" x14ac:dyDescent="0.4">
      <c r="A2727" s="5">
        <v>7148</v>
      </c>
      <c r="B2727" s="3" t="s">
        <v>2693</v>
      </c>
      <c r="C2727" s="175" t="s">
        <v>48</v>
      </c>
    </row>
    <row r="2728" spans="1:3" x14ac:dyDescent="0.4">
      <c r="A2728" s="5">
        <v>7150</v>
      </c>
      <c r="B2728" s="3" t="s">
        <v>2694</v>
      </c>
      <c r="C2728" s="175" t="s">
        <v>42</v>
      </c>
    </row>
    <row r="2729" spans="1:3" x14ac:dyDescent="0.4">
      <c r="A2729" s="5">
        <v>7157</v>
      </c>
      <c r="B2729" s="3" t="s">
        <v>2695</v>
      </c>
      <c r="C2729" s="175" t="s">
        <v>42</v>
      </c>
    </row>
    <row r="2730" spans="1:3" x14ac:dyDescent="0.4">
      <c r="A2730" s="5">
        <v>7161</v>
      </c>
      <c r="B2730" s="3" t="s">
        <v>2696</v>
      </c>
      <c r="C2730" s="175" t="s">
        <v>42</v>
      </c>
    </row>
    <row r="2731" spans="1:3" x14ac:dyDescent="0.4">
      <c r="A2731" s="5">
        <v>7162</v>
      </c>
      <c r="B2731" s="3" t="s">
        <v>2697</v>
      </c>
      <c r="C2731" s="175" t="s">
        <v>42</v>
      </c>
    </row>
    <row r="2732" spans="1:3" x14ac:dyDescent="0.4">
      <c r="A2732" s="5">
        <v>7164</v>
      </c>
      <c r="B2732" s="3" t="s">
        <v>2698</v>
      </c>
      <c r="C2732" s="175" t="s">
        <v>42</v>
      </c>
    </row>
    <row r="2733" spans="1:3" x14ac:dyDescent="0.4">
      <c r="A2733" s="5">
        <v>7167</v>
      </c>
      <c r="B2733" s="3" t="s">
        <v>2699</v>
      </c>
      <c r="C2733" s="175" t="s">
        <v>42</v>
      </c>
    </row>
    <row r="2734" spans="1:3" x14ac:dyDescent="0.4">
      <c r="A2734" s="5">
        <v>7169</v>
      </c>
      <c r="B2734" s="3" t="s">
        <v>2700</v>
      </c>
      <c r="C2734" s="175" t="s">
        <v>42</v>
      </c>
    </row>
    <row r="2735" spans="1:3" x14ac:dyDescent="0.4">
      <c r="A2735" s="5">
        <v>7172</v>
      </c>
      <c r="B2735" s="3" t="s">
        <v>2701</v>
      </c>
      <c r="C2735" s="175" t="s">
        <v>51</v>
      </c>
    </row>
    <row r="2736" spans="1:3" x14ac:dyDescent="0.4">
      <c r="A2736" s="5">
        <v>7173</v>
      </c>
      <c r="B2736" s="3" t="s">
        <v>2702</v>
      </c>
      <c r="C2736" s="175" t="s">
        <v>42</v>
      </c>
    </row>
    <row r="2737" spans="1:3" x14ac:dyDescent="0.4">
      <c r="A2737" s="5">
        <v>7175</v>
      </c>
      <c r="B2737" s="3" t="s">
        <v>2703</v>
      </c>
      <c r="C2737" s="175" t="s">
        <v>42</v>
      </c>
    </row>
    <row r="2738" spans="1:3" x14ac:dyDescent="0.4">
      <c r="A2738" s="5">
        <v>7177</v>
      </c>
      <c r="B2738" s="3" t="s">
        <v>2704</v>
      </c>
      <c r="C2738" s="175" t="s">
        <v>51</v>
      </c>
    </row>
    <row r="2739" spans="1:3" x14ac:dyDescent="0.4">
      <c r="A2739" s="5">
        <v>7180</v>
      </c>
      <c r="B2739" s="3" t="s">
        <v>2705</v>
      </c>
      <c r="C2739" s="175" t="s">
        <v>42</v>
      </c>
    </row>
    <row r="2740" spans="1:3" x14ac:dyDescent="0.4">
      <c r="A2740" s="5">
        <v>7181</v>
      </c>
      <c r="B2740" s="3" t="s">
        <v>2706</v>
      </c>
      <c r="C2740" s="175" t="s">
        <v>42</v>
      </c>
    </row>
    <row r="2741" spans="1:3" x14ac:dyDescent="0.4">
      <c r="A2741" s="5">
        <v>7182</v>
      </c>
      <c r="B2741" s="3" t="s">
        <v>2707</v>
      </c>
      <c r="C2741" s="175" t="s">
        <v>42</v>
      </c>
    </row>
    <row r="2742" spans="1:3" x14ac:dyDescent="0.4">
      <c r="A2742" s="5">
        <v>7183</v>
      </c>
      <c r="B2742" s="3" t="s">
        <v>2708</v>
      </c>
      <c r="C2742" s="175" t="s">
        <v>42</v>
      </c>
    </row>
    <row r="2743" spans="1:3" x14ac:dyDescent="0.4">
      <c r="A2743" s="5">
        <v>7184</v>
      </c>
      <c r="B2743" s="3" t="s">
        <v>2709</v>
      </c>
      <c r="C2743" s="175" t="s">
        <v>42</v>
      </c>
    </row>
    <row r="2744" spans="1:3" x14ac:dyDescent="0.4">
      <c r="A2744" s="5">
        <v>7185</v>
      </c>
      <c r="B2744" s="3" t="s">
        <v>2710</v>
      </c>
      <c r="C2744" s="175" t="s">
        <v>42</v>
      </c>
    </row>
    <row r="2745" spans="1:3" x14ac:dyDescent="0.4">
      <c r="A2745" s="5">
        <v>7186</v>
      </c>
      <c r="B2745" s="3" t="s">
        <v>2711</v>
      </c>
      <c r="C2745" s="175" t="s">
        <v>42</v>
      </c>
    </row>
    <row r="2746" spans="1:3" x14ac:dyDescent="0.4">
      <c r="A2746" s="5">
        <v>7187</v>
      </c>
      <c r="B2746" s="3" t="s">
        <v>2712</v>
      </c>
      <c r="C2746" s="175" t="s">
        <v>42</v>
      </c>
    </row>
    <row r="2747" spans="1:3" x14ac:dyDescent="0.4">
      <c r="A2747" s="5">
        <v>7189</v>
      </c>
      <c r="B2747" s="3" t="s">
        <v>2713</v>
      </c>
      <c r="C2747" s="175" t="s">
        <v>42</v>
      </c>
    </row>
    <row r="2748" spans="1:3" x14ac:dyDescent="0.4">
      <c r="A2748" s="5">
        <v>7190</v>
      </c>
      <c r="B2748" s="3" t="s">
        <v>2714</v>
      </c>
      <c r="C2748" s="175" t="s">
        <v>51</v>
      </c>
    </row>
    <row r="2749" spans="1:3" x14ac:dyDescent="0.4">
      <c r="A2749" s="5">
        <v>7191</v>
      </c>
      <c r="B2749" s="3" t="s">
        <v>2715</v>
      </c>
      <c r="C2749" s="175" t="s">
        <v>42</v>
      </c>
    </row>
    <row r="2750" spans="1:3" x14ac:dyDescent="0.4">
      <c r="A2750" s="5">
        <v>7192</v>
      </c>
      <c r="B2750" s="3" t="s">
        <v>2716</v>
      </c>
      <c r="C2750" s="175" t="s">
        <v>42</v>
      </c>
    </row>
    <row r="2751" spans="1:3" x14ac:dyDescent="0.4">
      <c r="A2751" s="5">
        <v>7196</v>
      </c>
      <c r="B2751" s="3" t="s">
        <v>2717</v>
      </c>
      <c r="C2751" s="175" t="s">
        <v>3978</v>
      </c>
    </row>
    <row r="2752" spans="1:3" x14ac:dyDescent="0.4">
      <c r="A2752" s="5">
        <v>7198</v>
      </c>
      <c r="B2752" s="3" t="s">
        <v>2718</v>
      </c>
      <c r="C2752" s="175" t="s">
        <v>42</v>
      </c>
    </row>
    <row r="2753" spans="1:3" x14ac:dyDescent="0.4">
      <c r="A2753" s="5">
        <v>7199</v>
      </c>
      <c r="B2753" s="3" t="s">
        <v>2719</v>
      </c>
      <c r="C2753" s="175" t="s">
        <v>42</v>
      </c>
    </row>
    <row r="2754" spans="1:3" x14ac:dyDescent="0.4">
      <c r="A2754" s="5">
        <v>7201</v>
      </c>
      <c r="B2754" s="3" t="s">
        <v>2720</v>
      </c>
      <c r="C2754" s="175" t="s">
        <v>42</v>
      </c>
    </row>
    <row r="2755" spans="1:3" x14ac:dyDescent="0.4">
      <c r="A2755" s="5">
        <v>7202</v>
      </c>
      <c r="B2755" s="3" t="s">
        <v>2721</v>
      </c>
      <c r="C2755" s="175" t="s">
        <v>42</v>
      </c>
    </row>
    <row r="2756" spans="1:3" x14ac:dyDescent="0.4">
      <c r="A2756" s="5">
        <v>7203</v>
      </c>
      <c r="B2756" s="3" t="s">
        <v>2722</v>
      </c>
      <c r="C2756" s="175" t="s">
        <v>42</v>
      </c>
    </row>
    <row r="2757" spans="1:3" x14ac:dyDescent="0.4">
      <c r="A2757" s="5">
        <v>7205</v>
      </c>
      <c r="B2757" s="3" t="s">
        <v>2723</v>
      </c>
      <c r="C2757" s="175" t="s">
        <v>42</v>
      </c>
    </row>
    <row r="2758" spans="1:3" x14ac:dyDescent="0.4">
      <c r="A2758" s="5">
        <v>7208</v>
      </c>
      <c r="B2758" s="3" t="s">
        <v>2724</v>
      </c>
      <c r="C2758" s="175" t="s">
        <v>42</v>
      </c>
    </row>
    <row r="2759" spans="1:3" x14ac:dyDescent="0.4">
      <c r="A2759" s="5">
        <v>7211</v>
      </c>
      <c r="B2759" s="3" t="s">
        <v>2725</v>
      </c>
      <c r="C2759" s="175" t="s">
        <v>42</v>
      </c>
    </row>
    <row r="2760" spans="1:3" x14ac:dyDescent="0.4">
      <c r="A2760" s="5">
        <v>7212</v>
      </c>
      <c r="B2760" s="3" t="s">
        <v>2726</v>
      </c>
      <c r="C2760" s="175" t="s">
        <v>42</v>
      </c>
    </row>
    <row r="2761" spans="1:3" x14ac:dyDescent="0.4">
      <c r="A2761" s="5">
        <v>7213</v>
      </c>
      <c r="B2761" s="3" t="s">
        <v>2727</v>
      </c>
      <c r="C2761" s="175" t="s">
        <v>42</v>
      </c>
    </row>
    <row r="2762" spans="1:3" x14ac:dyDescent="0.4">
      <c r="A2762" s="5">
        <v>7214</v>
      </c>
      <c r="B2762" s="3" t="s">
        <v>2728</v>
      </c>
      <c r="C2762" s="175" t="s">
        <v>42</v>
      </c>
    </row>
    <row r="2763" spans="1:3" x14ac:dyDescent="0.4">
      <c r="A2763" s="5">
        <v>7215</v>
      </c>
      <c r="B2763" s="3" t="s">
        <v>2729</v>
      </c>
      <c r="C2763" s="175" t="s">
        <v>42</v>
      </c>
    </row>
    <row r="2764" spans="1:3" x14ac:dyDescent="0.4">
      <c r="A2764" s="5">
        <v>7217</v>
      </c>
      <c r="B2764" s="3" t="s">
        <v>2730</v>
      </c>
      <c r="C2764" s="175" t="s">
        <v>42</v>
      </c>
    </row>
    <row r="2765" spans="1:3" x14ac:dyDescent="0.4">
      <c r="A2765" s="5">
        <v>7218</v>
      </c>
      <c r="B2765" s="3" t="s">
        <v>2731</v>
      </c>
      <c r="C2765" s="175" t="s">
        <v>42</v>
      </c>
    </row>
    <row r="2766" spans="1:3" x14ac:dyDescent="0.4">
      <c r="A2766" s="5">
        <v>7219</v>
      </c>
      <c r="B2766" s="3" t="s">
        <v>2732</v>
      </c>
      <c r="C2766" s="175" t="s">
        <v>47</v>
      </c>
    </row>
    <row r="2767" spans="1:3" x14ac:dyDescent="0.4">
      <c r="A2767" s="5">
        <v>7220</v>
      </c>
      <c r="B2767" s="3" t="s">
        <v>2733</v>
      </c>
      <c r="C2767" s="175" t="s">
        <v>42</v>
      </c>
    </row>
    <row r="2768" spans="1:3" x14ac:dyDescent="0.4">
      <c r="A2768" s="5">
        <v>7222</v>
      </c>
      <c r="B2768" s="3" t="s">
        <v>2734</v>
      </c>
      <c r="C2768" s="175" t="s">
        <v>42</v>
      </c>
    </row>
    <row r="2769" spans="1:3" x14ac:dyDescent="0.4">
      <c r="A2769" s="5">
        <v>7224</v>
      </c>
      <c r="B2769" s="3" t="s">
        <v>2735</v>
      </c>
      <c r="C2769" s="175" t="s">
        <v>42</v>
      </c>
    </row>
    <row r="2770" spans="1:3" x14ac:dyDescent="0.4">
      <c r="A2770" s="5">
        <v>7226</v>
      </c>
      <c r="B2770" s="3" t="s">
        <v>2736</v>
      </c>
      <c r="C2770" s="175" t="s">
        <v>42</v>
      </c>
    </row>
    <row r="2771" spans="1:3" x14ac:dyDescent="0.4">
      <c r="A2771" s="5">
        <v>7227</v>
      </c>
      <c r="B2771" s="3" t="s">
        <v>2737</v>
      </c>
      <c r="C2771" s="175" t="s">
        <v>50</v>
      </c>
    </row>
    <row r="2772" spans="1:3" x14ac:dyDescent="0.4">
      <c r="A2772" s="5">
        <v>7228</v>
      </c>
      <c r="B2772" s="3" t="s">
        <v>2738</v>
      </c>
      <c r="C2772" s="175" t="s">
        <v>51</v>
      </c>
    </row>
    <row r="2773" spans="1:3" x14ac:dyDescent="0.4">
      <c r="A2773" s="5">
        <v>7229</v>
      </c>
      <c r="B2773" s="3" t="s">
        <v>2739</v>
      </c>
      <c r="C2773" s="175" t="s">
        <v>42</v>
      </c>
    </row>
    <row r="2774" spans="1:3" x14ac:dyDescent="0.4">
      <c r="A2774" s="5">
        <v>7230</v>
      </c>
      <c r="B2774" s="3" t="s">
        <v>2740</v>
      </c>
      <c r="C2774" s="175" t="s">
        <v>42</v>
      </c>
    </row>
    <row r="2775" spans="1:3" x14ac:dyDescent="0.4">
      <c r="A2775" s="5">
        <v>7231</v>
      </c>
      <c r="B2775" s="3" t="s">
        <v>2741</v>
      </c>
      <c r="C2775" s="175" t="s">
        <v>42</v>
      </c>
    </row>
    <row r="2776" spans="1:3" x14ac:dyDescent="0.4">
      <c r="A2776" s="5">
        <v>7235</v>
      </c>
      <c r="B2776" s="3" t="s">
        <v>2742</v>
      </c>
      <c r="C2776" s="175" t="s">
        <v>42</v>
      </c>
    </row>
    <row r="2777" spans="1:3" x14ac:dyDescent="0.4">
      <c r="A2777" s="5">
        <v>7236</v>
      </c>
      <c r="B2777" s="3" t="s">
        <v>2743</v>
      </c>
      <c r="C2777" s="175" t="s">
        <v>42</v>
      </c>
    </row>
    <row r="2778" spans="1:3" x14ac:dyDescent="0.4">
      <c r="A2778" s="5">
        <v>7238</v>
      </c>
      <c r="B2778" s="3" t="s">
        <v>2744</v>
      </c>
      <c r="C2778" s="175" t="s">
        <v>42</v>
      </c>
    </row>
    <row r="2779" spans="1:3" x14ac:dyDescent="0.4">
      <c r="A2779" s="5">
        <v>7239</v>
      </c>
      <c r="B2779" s="3" t="s">
        <v>2745</v>
      </c>
      <c r="C2779" s="175" t="s">
        <v>42</v>
      </c>
    </row>
    <row r="2780" spans="1:3" x14ac:dyDescent="0.4">
      <c r="A2780" s="5">
        <v>7240</v>
      </c>
      <c r="B2780" s="3" t="s">
        <v>2746</v>
      </c>
      <c r="C2780" s="175" t="s">
        <v>42</v>
      </c>
    </row>
    <row r="2781" spans="1:3" x14ac:dyDescent="0.4">
      <c r="A2781" s="5">
        <v>7241</v>
      </c>
      <c r="B2781" s="3" t="s">
        <v>2747</v>
      </c>
      <c r="C2781" s="175" t="s">
        <v>42</v>
      </c>
    </row>
    <row r="2782" spans="1:3" x14ac:dyDescent="0.4">
      <c r="A2782" s="5">
        <v>7242</v>
      </c>
      <c r="B2782" s="3" t="s">
        <v>2748</v>
      </c>
      <c r="C2782" s="175" t="s">
        <v>42</v>
      </c>
    </row>
    <row r="2783" spans="1:3" x14ac:dyDescent="0.4">
      <c r="A2783" s="5">
        <v>7244</v>
      </c>
      <c r="B2783" s="3" t="s">
        <v>2749</v>
      </c>
      <c r="C2783" s="175" t="s">
        <v>51</v>
      </c>
    </row>
    <row r="2784" spans="1:3" x14ac:dyDescent="0.4">
      <c r="A2784" s="5">
        <v>7245</v>
      </c>
      <c r="B2784" s="3" t="s">
        <v>2750</v>
      </c>
      <c r="C2784" s="175" t="s">
        <v>42</v>
      </c>
    </row>
    <row r="2785" spans="1:3" x14ac:dyDescent="0.4">
      <c r="A2785" s="5">
        <v>7246</v>
      </c>
      <c r="B2785" s="3" t="s">
        <v>2751</v>
      </c>
      <c r="C2785" s="175" t="s">
        <v>42</v>
      </c>
    </row>
    <row r="2786" spans="1:3" x14ac:dyDescent="0.4">
      <c r="A2786" s="5">
        <v>7247</v>
      </c>
      <c r="B2786" s="3" t="s">
        <v>2752</v>
      </c>
      <c r="C2786" s="175" t="s">
        <v>42</v>
      </c>
    </row>
    <row r="2787" spans="1:3" x14ac:dyDescent="0.4">
      <c r="A2787" s="5">
        <v>7249</v>
      </c>
      <c r="B2787" s="3" t="s">
        <v>2753</v>
      </c>
      <c r="C2787" s="175" t="s">
        <v>42</v>
      </c>
    </row>
    <row r="2788" spans="1:3" x14ac:dyDescent="0.4">
      <c r="A2788" s="5">
        <v>7250</v>
      </c>
      <c r="B2788" s="3" t="s">
        <v>2754</v>
      </c>
      <c r="C2788" s="175" t="s">
        <v>42</v>
      </c>
    </row>
    <row r="2789" spans="1:3" x14ac:dyDescent="0.4">
      <c r="A2789" s="5">
        <v>7251</v>
      </c>
      <c r="B2789" s="3" t="s">
        <v>2755</v>
      </c>
      <c r="C2789" s="175" t="s">
        <v>42</v>
      </c>
    </row>
    <row r="2790" spans="1:3" x14ac:dyDescent="0.4">
      <c r="A2790" s="5">
        <v>7254</v>
      </c>
      <c r="B2790" s="3" t="s">
        <v>2756</v>
      </c>
      <c r="C2790" s="175" t="s">
        <v>42</v>
      </c>
    </row>
    <row r="2791" spans="1:3" x14ac:dyDescent="0.4">
      <c r="A2791" s="5">
        <v>7255</v>
      </c>
      <c r="B2791" s="3" t="s">
        <v>2757</v>
      </c>
      <c r="C2791" s="175" t="s">
        <v>42</v>
      </c>
    </row>
    <row r="2792" spans="1:3" x14ac:dyDescent="0.4">
      <c r="A2792" s="5">
        <v>7256</v>
      </c>
      <c r="B2792" s="3" t="s">
        <v>2758</v>
      </c>
      <c r="C2792" s="175" t="s">
        <v>42</v>
      </c>
    </row>
    <row r="2793" spans="1:3" x14ac:dyDescent="0.4">
      <c r="A2793" s="5">
        <v>7259</v>
      </c>
      <c r="B2793" s="3" t="s">
        <v>2759</v>
      </c>
      <c r="C2793" s="175" t="s">
        <v>42</v>
      </c>
    </row>
    <row r="2794" spans="1:3" x14ac:dyDescent="0.4">
      <c r="A2794" s="5">
        <v>7261</v>
      </c>
      <c r="B2794" s="3" t="s">
        <v>2760</v>
      </c>
      <c r="C2794" s="175" t="s">
        <v>42</v>
      </c>
    </row>
    <row r="2795" spans="1:3" x14ac:dyDescent="0.4">
      <c r="A2795" s="5">
        <v>7264</v>
      </c>
      <c r="B2795" s="3" t="s">
        <v>2761</v>
      </c>
      <c r="C2795" s="175" t="s">
        <v>42</v>
      </c>
    </row>
    <row r="2796" spans="1:3" x14ac:dyDescent="0.4">
      <c r="A2796" s="5">
        <v>7265</v>
      </c>
      <c r="B2796" s="3" t="s">
        <v>2762</v>
      </c>
      <c r="C2796" s="175" t="s">
        <v>49</v>
      </c>
    </row>
    <row r="2797" spans="1:3" x14ac:dyDescent="0.4">
      <c r="A2797" s="5">
        <v>7266</v>
      </c>
      <c r="B2797" s="3" t="s">
        <v>2763</v>
      </c>
      <c r="C2797" s="175" t="s">
        <v>42</v>
      </c>
    </row>
    <row r="2798" spans="1:3" x14ac:dyDescent="0.4">
      <c r="A2798" s="5">
        <v>7267</v>
      </c>
      <c r="B2798" s="3" t="s">
        <v>2764</v>
      </c>
      <c r="C2798" s="175" t="s">
        <v>42</v>
      </c>
    </row>
    <row r="2799" spans="1:3" x14ac:dyDescent="0.4">
      <c r="A2799" s="5">
        <v>7268</v>
      </c>
      <c r="B2799" s="3" t="s">
        <v>2765</v>
      </c>
      <c r="C2799" s="175" t="s">
        <v>42</v>
      </c>
    </row>
    <row r="2800" spans="1:3" x14ac:dyDescent="0.4">
      <c r="A2800" s="5">
        <v>7269</v>
      </c>
      <c r="B2800" s="3" t="s">
        <v>2766</v>
      </c>
      <c r="C2800" s="175" t="s">
        <v>42</v>
      </c>
    </row>
    <row r="2801" spans="1:4" x14ac:dyDescent="0.4">
      <c r="A2801" s="5">
        <v>7270</v>
      </c>
      <c r="B2801" s="3" t="s">
        <v>2767</v>
      </c>
      <c r="C2801" s="175" t="s">
        <v>42</v>
      </c>
    </row>
    <row r="2802" spans="1:4" x14ac:dyDescent="0.4">
      <c r="A2802" s="5">
        <v>7271</v>
      </c>
      <c r="B2802" s="3" t="s">
        <v>2768</v>
      </c>
      <c r="C2802" s="175" t="s">
        <v>42</v>
      </c>
    </row>
    <row r="2803" spans="1:4" x14ac:dyDescent="0.4">
      <c r="A2803" s="5">
        <v>7272</v>
      </c>
      <c r="B2803" s="3" t="s">
        <v>2769</v>
      </c>
      <c r="C2803" s="175" t="s">
        <v>51</v>
      </c>
      <c r="D2803" s="181">
        <v>44185</v>
      </c>
    </row>
    <row r="2804" spans="1:4" x14ac:dyDescent="0.4">
      <c r="A2804" s="5">
        <v>7273</v>
      </c>
      <c r="B2804" s="3" t="s">
        <v>2770</v>
      </c>
      <c r="C2804" s="175" t="s">
        <v>42</v>
      </c>
    </row>
    <row r="2805" spans="1:4" x14ac:dyDescent="0.4">
      <c r="A2805" s="5">
        <v>7274</v>
      </c>
      <c r="B2805" s="3" t="s">
        <v>2771</v>
      </c>
      <c r="C2805" s="175" t="s">
        <v>42</v>
      </c>
    </row>
    <row r="2806" spans="1:4" x14ac:dyDescent="0.4">
      <c r="A2806" s="5">
        <v>7276</v>
      </c>
      <c r="B2806" s="3" t="s">
        <v>2772</v>
      </c>
      <c r="C2806" s="175" t="s">
        <v>42</v>
      </c>
    </row>
    <row r="2807" spans="1:4" x14ac:dyDescent="0.4">
      <c r="A2807" s="5">
        <v>7277</v>
      </c>
      <c r="B2807" s="3" t="s">
        <v>2773</v>
      </c>
      <c r="C2807" s="175" t="s">
        <v>42</v>
      </c>
    </row>
    <row r="2808" spans="1:4" x14ac:dyDescent="0.4">
      <c r="A2808" s="5">
        <v>7278</v>
      </c>
      <c r="B2808" s="3" t="s">
        <v>2774</v>
      </c>
      <c r="C2808" s="175" t="s">
        <v>42</v>
      </c>
    </row>
    <row r="2809" spans="1:4" x14ac:dyDescent="0.4">
      <c r="A2809" s="5">
        <v>7279</v>
      </c>
      <c r="B2809" s="3" t="s">
        <v>2775</v>
      </c>
      <c r="C2809" s="175" t="s">
        <v>49</v>
      </c>
    </row>
    <row r="2810" spans="1:4" x14ac:dyDescent="0.4">
      <c r="A2810" s="5">
        <v>7280</v>
      </c>
      <c r="B2810" s="3" t="s">
        <v>2776</v>
      </c>
      <c r="C2810" s="175" t="s">
        <v>42</v>
      </c>
    </row>
    <row r="2811" spans="1:4" x14ac:dyDescent="0.4">
      <c r="A2811" s="5">
        <v>7282</v>
      </c>
      <c r="B2811" s="3" t="s">
        <v>2777</v>
      </c>
      <c r="C2811" s="175" t="s">
        <v>42</v>
      </c>
    </row>
    <row r="2812" spans="1:4" x14ac:dyDescent="0.4">
      <c r="A2812" s="5">
        <v>7283</v>
      </c>
      <c r="B2812" s="3" t="s">
        <v>2778</v>
      </c>
      <c r="C2812" s="175" t="s">
        <v>42</v>
      </c>
    </row>
    <row r="2813" spans="1:4" x14ac:dyDescent="0.4">
      <c r="A2813" s="5">
        <v>7284</v>
      </c>
      <c r="B2813" s="3" t="s">
        <v>2779</v>
      </c>
      <c r="C2813" s="175" t="s">
        <v>42</v>
      </c>
    </row>
    <row r="2814" spans="1:4" x14ac:dyDescent="0.4">
      <c r="A2814" s="5">
        <v>7287</v>
      </c>
      <c r="B2814" s="3" t="s">
        <v>2780</v>
      </c>
      <c r="C2814" s="175" t="s">
        <v>42</v>
      </c>
    </row>
    <row r="2815" spans="1:4" x14ac:dyDescent="0.4">
      <c r="A2815" s="5">
        <v>7291</v>
      </c>
      <c r="B2815" s="3" t="s">
        <v>2781</v>
      </c>
      <c r="C2815" s="175" t="s">
        <v>42</v>
      </c>
    </row>
    <row r="2816" spans="1:4" x14ac:dyDescent="0.4">
      <c r="A2816" s="5">
        <v>7292</v>
      </c>
      <c r="B2816" s="3" t="s">
        <v>2782</v>
      </c>
      <c r="C2816" s="175" t="s">
        <v>42</v>
      </c>
    </row>
    <row r="2817" spans="1:3" x14ac:dyDescent="0.4">
      <c r="A2817" s="5">
        <v>7294</v>
      </c>
      <c r="B2817" s="3" t="s">
        <v>2783</v>
      </c>
      <c r="C2817" s="175" t="s">
        <v>42</v>
      </c>
    </row>
    <row r="2818" spans="1:3" x14ac:dyDescent="0.4">
      <c r="A2818" s="5">
        <v>7296</v>
      </c>
      <c r="B2818" s="3" t="s">
        <v>2784</v>
      </c>
      <c r="C2818" s="175" t="s">
        <v>42</v>
      </c>
    </row>
    <row r="2819" spans="1:3" x14ac:dyDescent="0.4">
      <c r="A2819" s="5">
        <v>7297</v>
      </c>
      <c r="B2819" s="3" t="s">
        <v>2785</v>
      </c>
      <c r="C2819" s="175" t="s">
        <v>42</v>
      </c>
    </row>
    <row r="2820" spans="1:3" x14ac:dyDescent="0.4">
      <c r="A2820" s="5">
        <v>7298</v>
      </c>
      <c r="B2820" s="3" t="s">
        <v>2786</v>
      </c>
      <c r="C2820" s="175" t="s">
        <v>42</v>
      </c>
    </row>
    <row r="2821" spans="1:3" x14ac:dyDescent="0.4">
      <c r="A2821" s="5">
        <v>7299</v>
      </c>
      <c r="B2821" s="3" t="s">
        <v>2787</v>
      </c>
      <c r="C2821" s="175" t="s">
        <v>42</v>
      </c>
    </row>
    <row r="2822" spans="1:3" x14ac:dyDescent="0.4">
      <c r="A2822" s="5">
        <v>7305</v>
      </c>
      <c r="B2822" s="3" t="s">
        <v>2788</v>
      </c>
      <c r="C2822" s="175" t="s">
        <v>42</v>
      </c>
    </row>
    <row r="2823" spans="1:3" x14ac:dyDescent="0.4">
      <c r="A2823" s="5">
        <v>7309</v>
      </c>
      <c r="B2823" s="3" t="s">
        <v>2789</v>
      </c>
      <c r="C2823" s="175" t="s">
        <v>51</v>
      </c>
    </row>
    <row r="2824" spans="1:3" x14ac:dyDescent="0.4">
      <c r="A2824" s="5">
        <v>7313</v>
      </c>
      <c r="B2824" s="3" t="s">
        <v>2790</v>
      </c>
      <c r="C2824" s="175" t="s">
        <v>42</v>
      </c>
    </row>
    <row r="2825" spans="1:3" x14ac:dyDescent="0.4">
      <c r="A2825" s="5">
        <v>7314</v>
      </c>
      <c r="B2825" s="3" t="s">
        <v>2791</v>
      </c>
      <c r="C2825" s="175" t="s">
        <v>51</v>
      </c>
    </row>
    <row r="2826" spans="1:3" x14ac:dyDescent="0.4">
      <c r="A2826" s="5">
        <v>7315</v>
      </c>
      <c r="B2826" s="3" t="s">
        <v>2792</v>
      </c>
      <c r="C2826" s="175" t="s">
        <v>42</v>
      </c>
    </row>
    <row r="2827" spans="1:3" x14ac:dyDescent="0.4">
      <c r="A2827" s="5">
        <v>7317</v>
      </c>
      <c r="B2827" s="3" t="s">
        <v>2793</v>
      </c>
      <c r="C2827" s="175" t="s">
        <v>42</v>
      </c>
    </row>
    <row r="2828" spans="1:3" x14ac:dyDescent="0.4">
      <c r="A2828" s="5">
        <v>7318</v>
      </c>
      <c r="B2828" s="3" t="s">
        <v>4073</v>
      </c>
    </row>
    <row r="2829" spans="1:3" x14ac:dyDescent="0.4">
      <c r="A2829" s="5">
        <v>7320</v>
      </c>
      <c r="B2829" s="3" t="s">
        <v>2794</v>
      </c>
      <c r="C2829" s="175" t="s">
        <v>45</v>
      </c>
    </row>
    <row r="2830" spans="1:3" x14ac:dyDescent="0.4">
      <c r="A2830" s="5">
        <v>7321</v>
      </c>
      <c r="B2830" s="3" t="s">
        <v>2795</v>
      </c>
      <c r="C2830" s="175" t="s">
        <v>42</v>
      </c>
    </row>
    <row r="2831" spans="1:3" x14ac:dyDescent="0.4">
      <c r="A2831" s="5">
        <v>7322</v>
      </c>
      <c r="B2831" s="3" t="s">
        <v>2796</v>
      </c>
      <c r="C2831" s="175" t="s">
        <v>42</v>
      </c>
    </row>
    <row r="2832" spans="1:3" x14ac:dyDescent="0.4">
      <c r="A2832" s="5">
        <v>7323</v>
      </c>
      <c r="B2832" s="3" t="s">
        <v>2797</v>
      </c>
      <c r="C2832" s="175" t="s">
        <v>42</v>
      </c>
    </row>
    <row r="2833" spans="1:4" x14ac:dyDescent="0.4">
      <c r="A2833" s="5">
        <v>7325</v>
      </c>
      <c r="B2833" s="3" t="s">
        <v>2798</v>
      </c>
      <c r="C2833" s="175" t="s">
        <v>45</v>
      </c>
    </row>
    <row r="2834" spans="1:4" x14ac:dyDescent="0.4">
      <c r="A2834" s="5">
        <v>7326</v>
      </c>
      <c r="B2834" s="3" t="s">
        <v>2799</v>
      </c>
      <c r="C2834" s="175" t="s">
        <v>42</v>
      </c>
    </row>
    <row r="2835" spans="1:4" x14ac:dyDescent="0.4">
      <c r="A2835" s="5">
        <v>7327</v>
      </c>
      <c r="B2835" s="3" t="s">
        <v>2800</v>
      </c>
      <c r="C2835" s="175" t="s">
        <v>42</v>
      </c>
    </row>
    <row r="2836" spans="1:4" x14ac:dyDescent="0.4">
      <c r="A2836" s="5">
        <v>7342</v>
      </c>
      <c r="B2836" s="3" t="s">
        <v>4055</v>
      </c>
    </row>
    <row r="2837" spans="1:4" x14ac:dyDescent="0.4">
      <c r="A2837" s="5">
        <v>7343</v>
      </c>
      <c r="B2837" s="3" t="s">
        <v>4098</v>
      </c>
    </row>
    <row r="2838" spans="1:4" x14ac:dyDescent="0.4">
      <c r="A2838" s="5">
        <v>7345</v>
      </c>
      <c r="B2838" s="3" t="s">
        <v>4076</v>
      </c>
    </row>
    <row r="2839" spans="1:4" x14ac:dyDescent="0.4">
      <c r="A2839" s="5">
        <v>7353</v>
      </c>
      <c r="B2839" s="3" t="s">
        <v>3993</v>
      </c>
      <c r="C2839" s="176" t="s">
        <v>4024</v>
      </c>
    </row>
    <row r="2840" spans="1:4" x14ac:dyDescent="0.4">
      <c r="A2840" s="5">
        <v>7354</v>
      </c>
      <c r="B2840" s="3" t="s">
        <v>4010</v>
      </c>
      <c r="C2840" s="176" t="s">
        <v>4024</v>
      </c>
    </row>
    <row r="2841" spans="1:4" x14ac:dyDescent="0.4">
      <c r="A2841" s="5">
        <v>7356</v>
      </c>
      <c r="B2841" s="3" t="s">
        <v>4015</v>
      </c>
      <c r="C2841" s="176" t="s">
        <v>4028</v>
      </c>
    </row>
    <row r="2842" spans="1:4" x14ac:dyDescent="0.4">
      <c r="A2842" s="5">
        <v>7357</v>
      </c>
      <c r="B2842" s="3" t="s">
        <v>4018</v>
      </c>
      <c r="C2842" s="176" t="s">
        <v>41</v>
      </c>
    </row>
    <row r="2843" spans="1:4" x14ac:dyDescent="0.4">
      <c r="A2843" s="5">
        <v>7358</v>
      </c>
      <c r="B2843" s="3" t="s">
        <v>4056</v>
      </c>
    </row>
    <row r="2844" spans="1:4" x14ac:dyDescent="0.4">
      <c r="A2844" s="5">
        <v>7359</v>
      </c>
      <c r="B2844" s="3" t="s">
        <v>4057</v>
      </c>
      <c r="D2844" s="181">
        <v>43941</v>
      </c>
    </row>
    <row r="2845" spans="1:4" x14ac:dyDescent="0.4">
      <c r="A2845" s="5">
        <v>7360</v>
      </c>
      <c r="B2845" s="3" t="s">
        <v>4058</v>
      </c>
    </row>
    <row r="2846" spans="1:4" x14ac:dyDescent="0.4">
      <c r="A2846" s="5">
        <v>7361</v>
      </c>
      <c r="B2846" s="3" t="s">
        <v>4107</v>
      </c>
    </row>
    <row r="2847" spans="1:4" x14ac:dyDescent="0.4">
      <c r="A2847" s="5">
        <v>7362</v>
      </c>
      <c r="B2847" s="3" t="s">
        <v>4105</v>
      </c>
    </row>
    <row r="2848" spans="1:4" x14ac:dyDescent="0.4">
      <c r="A2848" s="5">
        <v>7363</v>
      </c>
      <c r="B2848" s="3" t="s">
        <v>4101</v>
      </c>
    </row>
    <row r="2849" spans="1:3" x14ac:dyDescent="0.4">
      <c r="A2849" s="5">
        <v>7367</v>
      </c>
      <c r="B2849" s="3" t="s">
        <v>4094</v>
      </c>
    </row>
    <row r="2850" spans="1:3" x14ac:dyDescent="0.4">
      <c r="A2850" s="5">
        <v>7368</v>
      </c>
      <c r="B2850" s="3" t="s">
        <v>4093</v>
      </c>
    </row>
    <row r="2851" spans="1:3" x14ac:dyDescent="0.4">
      <c r="A2851" s="5">
        <v>7369</v>
      </c>
      <c r="B2851" s="3" t="s">
        <v>4084</v>
      </c>
    </row>
    <row r="2852" spans="1:3" x14ac:dyDescent="0.4">
      <c r="A2852" s="5">
        <v>7370</v>
      </c>
      <c r="B2852" s="3" t="s">
        <v>4080</v>
      </c>
    </row>
    <row r="2853" spans="1:3" x14ac:dyDescent="0.4">
      <c r="A2853" s="5">
        <v>7371</v>
      </c>
      <c r="B2853" s="3" t="s">
        <v>4081</v>
      </c>
    </row>
    <row r="2854" spans="1:3" x14ac:dyDescent="0.4">
      <c r="A2854" s="5">
        <v>7372</v>
      </c>
      <c r="B2854" s="3" t="s">
        <v>4077</v>
      </c>
    </row>
    <row r="2855" spans="1:3" x14ac:dyDescent="0.4">
      <c r="A2855" s="5">
        <v>7373</v>
      </c>
      <c r="B2855" s="3" t="s">
        <v>4075</v>
      </c>
    </row>
    <row r="2856" spans="1:3" x14ac:dyDescent="0.4">
      <c r="A2856" s="5">
        <v>7374</v>
      </c>
      <c r="B2856" s="3" t="s">
        <v>4067</v>
      </c>
    </row>
    <row r="2857" spans="1:3" x14ac:dyDescent="0.4">
      <c r="A2857" s="5">
        <v>7376</v>
      </c>
      <c r="B2857" s="3" t="s">
        <v>4124</v>
      </c>
    </row>
    <row r="2858" spans="1:3" x14ac:dyDescent="0.4">
      <c r="A2858" s="5">
        <v>7378</v>
      </c>
      <c r="B2858" s="3" t="s">
        <v>4121</v>
      </c>
    </row>
    <row r="2859" spans="1:3" x14ac:dyDescent="0.4">
      <c r="A2859" s="5">
        <v>7379</v>
      </c>
      <c r="B2859" s="3" t="s">
        <v>4119</v>
      </c>
    </row>
    <row r="2860" spans="1:3" x14ac:dyDescent="0.4">
      <c r="A2860" s="5">
        <v>7383</v>
      </c>
      <c r="B2860" s="3" t="s">
        <v>4162</v>
      </c>
      <c r="C2860" s="171"/>
    </row>
    <row r="2861" spans="1:3" x14ac:dyDescent="0.4">
      <c r="A2861" s="5">
        <v>7386</v>
      </c>
      <c r="B2861" s="3" t="s">
        <v>4228</v>
      </c>
      <c r="C2861" s="171"/>
    </row>
    <row r="2862" spans="1:3" x14ac:dyDescent="0.4">
      <c r="A2862" s="5">
        <v>7399</v>
      </c>
      <c r="B2862" s="3" t="s">
        <v>2801</v>
      </c>
      <c r="C2862" s="175" t="s">
        <v>42</v>
      </c>
    </row>
    <row r="2863" spans="1:3" x14ac:dyDescent="0.4">
      <c r="A2863" s="5">
        <v>7404</v>
      </c>
      <c r="B2863" s="3" t="s">
        <v>2802</v>
      </c>
      <c r="C2863" s="175" t="s">
        <v>42</v>
      </c>
    </row>
    <row r="2864" spans="1:3" x14ac:dyDescent="0.4">
      <c r="A2864" s="5">
        <v>7408</v>
      </c>
      <c r="B2864" s="3" t="s">
        <v>2803</v>
      </c>
      <c r="C2864" s="175" t="s">
        <v>42</v>
      </c>
    </row>
    <row r="2865" spans="1:4" x14ac:dyDescent="0.4">
      <c r="A2865" s="5">
        <v>7412</v>
      </c>
      <c r="B2865" s="3" t="s">
        <v>2804</v>
      </c>
      <c r="C2865" s="175" t="s">
        <v>42</v>
      </c>
    </row>
    <row r="2866" spans="1:4" x14ac:dyDescent="0.4">
      <c r="A2866" s="5">
        <v>7413</v>
      </c>
      <c r="B2866" s="3" t="s">
        <v>2805</v>
      </c>
      <c r="C2866" s="175" t="s">
        <v>42</v>
      </c>
    </row>
    <row r="2867" spans="1:4" x14ac:dyDescent="0.4">
      <c r="A2867" s="5">
        <v>7414</v>
      </c>
      <c r="B2867" s="3" t="s">
        <v>2806</v>
      </c>
      <c r="C2867" s="175" t="s">
        <v>42</v>
      </c>
    </row>
    <row r="2868" spans="1:4" x14ac:dyDescent="0.4">
      <c r="A2868" s="5">
        <v>7416</v>
      </c>
      <c r="B2868" s="3" t="s">
        <v>2807</v>
      </c>
      <c r="C2868" s="175" t="s">
        <v>42</v>
      </c>
    </row>
    <row r="2869" spans="1:4" x14ac:dyDescent="0.4">
      <c r="A2869" s="5">
        <v>7417</v>
      </c>
      <c r="B2869" s="3" t="s">
        <v>2808</v>
      </c>
      <c r="C2869" s="175" t="s">
        <v>42</v>
      </c>
    </row>
    <row r="2870" spans="1:4" x14ac:dyDescent="0.4">
      <c r="A2870" s="5">
        <v>7419</v>
      </c>
      <c r="B2870" s="3" t="s">
        <v>2809</v>
      </c>
      <c r="C2870" s="175" t="s">
        <v>42</v>
      </c>
    </row>
    <row r="2871" spans="1:4" x14ac:dyDescent="0.4">
      <c r="A2871" s="5">
        <v>7420</v>
      </c>
      <c r="B2871" s="3" t="s">
        <v>2810</v>
      </c>
      <c r="C2871" s="175" t="s">
        <v>44</v>
      </c>
    </row>
    <row r="2872" spans="1:4" x14ac:dyDescent="0.4">
      <c r="A2872" s="5">
        <v>7421</v>
      </c>
      <c r="B2872" s="3" t="s">
        <v>2811</v>
      </c>
      <c r="C2872" s="175" t="s">
        <v>42</v>
      </c>
    </row>
    <row r="2873" spans="1:4" x14ac:dyDescent="0.4">
      <c r="A2873" s="5">
        <v>7422</v>
      </c>
      <c r="B2873" s="3" t="s">
        <v>2812</v>
      </c>
      <c r="C2873" s="175" t="s">
        <v>51</v>
      </c>
    </row>
    <row r="2874" spans="1:4" x14ac:dyDescent="0.4">
      <c r="A2874" s="5">
        <v>7425</v>
      </c>
      <c r="B2874" s="3" t="s">
        <v>2813</v>
      </c>
      <c r="C2874" s="175" t="s">
        <v>51</v>
      </c>
    </row>
    <row r="2875" spans="1:4" x14ac:dyDescent="0.4">
      <c r="A2875" s="5">
        <v>7426</v>
      </c>
      <c r="B2875" s="3" t="s">
        <v>2814</v>
      </c>
      <c r="C2875" s="175" t="s">
        <v>42</v>
      </c>
    </row>
    <row r="2876" spans="1:4" x14ac:dyDescent="0.4">
      <c r="A2876" s="5">
        <v>7427</v>
      </c>
      <c r="B2876" s="3" t="s">
        <v>2815</v>
      </c>
      <c r="C2876" s="175" t="s">
        <v>3977</v>
      </c>
    </row>
    <row r="2877" spans="1:4" x14ac:dyDescent="0.4">
      <c r="A2877" s="5">
        <v>7433</v>
      </c>
      <c r="B2877" s="3" t="s">
        <v>2816</v>
      </c>
      <c r="C2877" s="175" t="s">
        <v>42</v>
      </c>
      <c r="D2877" s="181">
        <v>43881</v>
      </c>
    </row>
    <row r="2878" spans="1:4" x14ac:dyDescent="0.4">
      <c r="A2878" s="5">
        <v>7434</v>
      </c>
      <c r="B2878" s="3" t="s">
        <v>2817</v>
      </c>
      <c r="C2878" s="175" t="s">
        <v>44</v>
      </c>
    </row>
    <row r="2879" spans="1:4" x14ac:dyDescent="0.4">
      <c r="A2879" s="5">
        <v>7435</v>
      </c>
      <c r="B2879" s="3" t="s">
        <v>2818</v>
      </c>
      <c r="C2879" s="175" t="s">
        <v>43</v>
      </c>
    </row>
    <row r="2880" spans="1:4" x14ac:dyDescent="0.4">
      <c r="A2880" s="5">
        <v>7438</v>
      </c>
      <c r="B2880" s="3" t="s">
        <v>2819</v>
      </c>
      <c r="C2880" s="175" t="s">
        <v>42</v>
      </c>
    </row>
    <row r="2881" spans="1:3" x14ac:dyDescent="0.4">
      <c r="A2881" s="5">
        <v>7441</v>
      </c>
      <c r="B2881" s="3" t="s">
        <v>2820</v>
      </c>
      <c r="C2881" s="175" t="s">
        <v>42</v>
      </c>
    </row>
    <row r="2882" spans="1:3" x14ac:dyDescent="0.4">
      <c r="A2882" s="5">
        <v>7442</v>
      </c>
      <c r="B2882" s="3" t="s">
        <v>2821</v>
      </c>
      <c r="C2882" s="175" t="s">
        <v>42</v>
      </c>
    </row>
    <row r="2883" spans="1:3" x14ac:dyDescent="0.4">
      <c r="A2883" s="5">
        <v>7443</v>
      </c>
      <c r="B2883" s="3" t="s">
        <v>2822</v>
      </c>
      <c r="C2883" s="175" t="s">
        <v>42</v>
      </c>
    </row>
    <row r="2884" spans="1:3" x14ac:dyDescent="0.4">
      <c r="A2884" s="5">
        <v>7444</v>
      </c>
      <c r="B2884" s="3" t="s">
        <v>2823</v>
      </c>
      <c r="C2884" s="175" t="s">
        <v>42</v>
      </c>
    </row>
    <row r="2885" spans="1:3" x14ac:dyDescent="0.4">
      <c r="A2885" s="5">
        <v>7445</v>
      </c>
      <c r="B2885" s="3" t="s">
        <v>2824</v>
      </c>
      <c r="C2885" s="175" t="s">
        <v>47</v>
      </c>
    </row>
    <row r="2886" spans="1:3" x14ac:dyDescent="0.4">
      <c r="A2886" s="5">
        <v>7446</v>
      </c>
      <c r="B2886" s="3" t="s">
        <v>2825</v>
      </c>
      <c r="C2886" s="175" t="s">
        <v>48</v>
      </c>
    </row>
    <row r="2887" spans="1:3" x14ac:dyDescent="0.4">
      <c r="A2887" s="5">
        <v>7447</v>
      </c>
      <c r="B2887" s="3" t="s">
        <v>2826</v>
      </c>
      <c r="C2887" s="175" t="s">
        <v>47</v>
      </c>
    </row>
    <row r="2888" spans="1:3" x14ac:dyDescent="0.4">
      <c r="A2888" s="5">
        <v>7448</v>
      </c>
      <c r="B2888" s="3" t="s">
        <v>2827</v>
      </c>
      <c r="C2888" s="175" t="s">
        <v>42</v>
      </c>
    </row>
    <row r="2889" spans="1:3" x14ac:dyDescent="0.4">
      <c r="A2889" s="5">
        <v>7450</v>
      </c>
      <c r="B2889" s="3" t="s">
        <v>2828</v>
      </c>
      <c r="C2889" s="175" t="s">
        <v>3977</v>
      </c>
    </row>
    <row r="2890" spans="1:3" x14ac:dyDescent="0.4">
      <c r="A2890" s="5">
        <v>7451</v>
      </c>
      <c r="B2890" s="3" t="s">
        <v>2829</v>
      </c>
      <c r="C2890" s="175" t="s">
        <v>42</v>
      </c>
    </row>
    <row r="2891" spans="1:3" x14ac:dyDescent="0.4">
      <c r="A2891" s="5">
        <v>7453</v>
      </c>
      <c r="B2891" s="3" t="s">
        <v>2830</v>
      </c>
      <c r="C2891" s="175" t="s">
        <v>47</v>
      </c>
    </row>
    <row r="2892" spans="1:3" x14ac:dyDescent="0.4">
      <c r="A2892" s="5">
        <v>7455</v>
      </c>
      <c r="B2892" s="3" t="s">
        <v>2831</v>
      </c>
      <c r="C2892" s="175" t="s">
        <v>42</v>
      </c>
    </row>
    <row r="2893" spans="1:3" x14ac:dyDescent="0.4">
      <c r="A2893" s="5">
        <v>7456</v>
      </c>
      <c r="B2893" s="3" t="s">
        <v>2832</v>
      </c>
      <c r="C2893" s="175" t="s">
        <v>42</v>
      </c>
    </row>
    <row r="2894" spans="1:3" x14ac:dyDescent="0.4">
      <c r="A2894" s="5">
        <v>7458</v>
      </c>
      <c r="B2894" s="3" t="s">
        <v>2833</v>
      </c>
      <c r="C2894" s="175" t="s">
        <v>42</v>
      </c>
    </row>
    <row r="2895" spans="1:3" x14ac:dyDescent="0.4">
      <c r="A2895" s="5">
        <v>7459</v>
      </c>
      <c r="B2895" s="3" t="s">
        <v>2834</v>
      </c>
      <c r="C2895" s="175" t="s">
        <v>42</v>
      </c>
    </row>
    <row r="2896" spans="1:3" x14ac:dyDescent="0.4">
      <c r="A2896" s="5">
        <v>7460</v>
      </c>
      <c r="B2896" s="3" t="s">
        <v>2835</v>
      </c>
      <c r="C2896" s="175" t="s">
        <v>42</v>
      </c>
    </row>
    <row r="2897" spans="1:4" x14ac:dyDescent="0.4">
      <c r="A2897" s="5">
        <v>7461</v>
      </c>
      <c r="B2897" s="3" t="s">
        <v>2836</v>
      </c>
      <c r="C2897" s="175" t="s">
        <v>42</v>
      </c>
      <c r="D2897" s="181">
        <v>43850</v>
      </c>
    </row>
    <row r="2898" spans="1:4" x14ac:dyDescent="0.4">
      <c r="A2898" s="5">
        <v>7462</v>
      </c>
      <c r="B2898" s="3" t="s">
        <v>2837</v>
      </c>
      <c r="C2898" s="175" t="s">
        <v>42</v>
      </c>
    </row>
    <row r="2899" spans="1:4" x14ac:dyDescent="0.4">
      <c r="A2899" s="5">
        <v>7463</v>
      </c>
      <c r="B2899" s="3" t="s">
        <v>2838</v>
      </c>
      <c r="C2899" s="175" t="s">
        <v>42</v>
      </c>
    </row>
    <row r="2900" spans="1:4" x14ac:dyDescent="0.4">
      <c r="A2900" s="5">
        <v>7464</v>
      </c>
      <c r="B2900" s="3" t="s">
        <v>2839</v>
      </c>
      <c r="C2900" s="175" t="s">
        <v>42</v>
      </c>
    </row>
    <row r="2901" spans="1:4" x14ac:dyDescent="0.4">
      <c r="A2901" s="5">
        <v>7466</v>
      </c>
      <c r="B2901" s="3" t="s">
        <v>2840</v>
      </c>
      <c r="C2901" s="175" t="s">
        <v>42</v>
      </c>
    </row>
    <row r="2902" spans="1:4" x14ac:dyDescent="0.4">
      <c r="A2902" s="5">
        <v>7467</v>
      </c>
      <c r="B2902" s="3" t="s">
        <v>2841</v>
      </c>
      <c r="C2902" s="175" t="s">
        <v>42</v>
      </c>
    </row>
    <row r="2903" spans="1:4" x14ac:dyDescent="0.4">
      <c r="A2903" s="5">
        <v>7472</v>
      </c>
      <c r="B2903" s="3" t="s">
        <v>2842</v>
      </c>
      <c r="C2903" s="175" t="s">
        <v>42</v>
      </c>
    </row>
    <row r="2904" spans="1:4" x14ac:dyDescent="0.4">
      <c r="A2904" s="5">
        <v>7475</v>
      </c>
      <c r="B2904" s="3" t="s">
        <v>2843</v>
      </c>
      <c r="C2904" s="175" t="s">
        <v>42</v>
      </c>
    </row>
    <row r="2905" spans="1:4" x14ac:dyDescent="0.4">
      <c r="A2905" s="5">
        <v>7476</v>
      </c>
      <c r="B2905" s="3" t="s">
        <v>2844</v>
      </c>
      <c r="C2905" s="175" t="s">
        <v>42</v>
      </c>
    </row>
    <row r="2906" spans="1:4" x14ac:dyDescent="0.4">
      <c r="A2906" s="5">
        <v>7477</v>
      </c>
      <c r="B2906" s="3" t="s">
        <v>2845</v>
      </c>
      <c r="C2906" s="175" t="s">
        <v>42</v>
      </c>
    </row>
    <row r="2907" spans="1:4" x14ac:dyDescent="0.4">
      <c r="A2907" s="5">
        <v>7480</v>
      </c>
      <c r="B2907" s="3" t="s">
        <v>2846</v>
      </c>
      <c r="C2907" s="175" t="s">
        <v>42</v>
      </c>
    </row>
    <row r="2908" spans="1:4" x14ac:dyDescent="0.4">
      <c r="A2908" s="5">
        <v>7481</v>
      </c>
      <c r="B2908" s="3" t="s">
        <v>2847</v>
      </c>
      <c r="C2908" s="175" t="s">
        <v>42</v>
      </c>
    </row>
    <row r="2909" spans="1:4" x14ac:dyDescent="0.4">
      <c r="A2909" s="5">
        <v>7482</v>
      </c>
      <c r="B2909" s="3" t="s">
        <v>2848</v>
      </c>
      <c r="C2909" s="175" t="s">
        <v>42</v>
      </c>
    </row>
    <row r="2910" spans="1:4" x14ac:dyDescent="0.4">
      <c r="A2910" s="5">
        <v>7483</v>
      </c>
      <c r="B2910" s="3" t="s">
        <v>2849</v>
      </c>
      <c r="C2910" s="175" t="s">
        <v>42</v>
      </c>
    </row>
    <row r="2911" spans="1:4" x14ac:dyDescent="0.4">
      <c r="A2911" s="5">
        <v>7485</v>
      </c>
      <c r="B2911" s="3" t="s">
        <v>2850</v>
      </c>
      <c r="C2911" s="175" t="s">
        <v>3977</v>
      </c>
    </row>
    <row r="2912" spans="1:4" x14ac:dyDescent="0.4">
      <c r="A2912" s="5">
        <v>7486</v>
      </c>
      <c r="B2912" s="3" t="s">
        <v>2851</v>
      </c>
      <c r="C2912" s="175" t="s">
        <v>42</v>
      </c>
    </row>
    <row r="2913" spans="1:3" x14ac:dyDescent="0.4">
      <c r="A2913" s="5">
        <v>7487</v>
      </c>
      <c r="B2913" s="3" t="s">
        <v>2852</v>
      </c>
      <c r="C2913" s="175" t="s">
        <v>44</v>
      </c>
    </row>
    <row r="2914" spans="1:3" x14ac:dyDescent="0.4">
      <c r="A2914" s="5">
        <v>7488</v>
      </c>
      <c r="B2914" s="3" t="s">
        <v>2853</v>
      </c>
      <c r="C2914" s="175" t="s">
        <v>43</v>
      </c>
    </row>
    <row r="2915" spans="1:3" x14ac:dyDescent="0.4">
      <c r="A2915" s="5">
        <v>7490</v>
      </c>
      <c r="B2915" s="3" t="s">
        <v>2854</v>
      </c>
      <c r="C2915" s="175" t="s">
        <v>42</v>
      </c>
    </row>
    <row r="2916" spans="1:3" x14ac:dyDescent="0.4">
      <c r="A2916" s="5">
        <v>7494</v>
      </c>
      <c r="B2916" s="3" t="s">
        <v>2855</v>
      </c>
      <c r="C2916" s="175" t="s">
        <v>48</v>
      </c>
    </row>
    <row r="2917" spans="1:3" x14ac:dyDescent="0.4">
      <c r="A2917" s="5">
        <v>7500</v>
      </c>
      <c r="B2917" s="3" t="s">
        <v>2856</v>
      </c>
      <c r="C2917" s="175" t="s">
        <v>45</v>
      </c>
    </row>
    <row r="2918" spans="1:3" x14ac:dyDescent="0.4">
      <c r="A2918" s="5">
        <v>7501</v>
      </c>
      <c r="B2918" s="3" t="s">
        <v>2857</v>
      </c>
      <c r="C2918" s="175" t="s">
        <v>50</v>
      </c>
    </row>
    <row r="2919" spans="1:3" x14ac:dyDescent="0.4">
      <c r="A2919" s="5">
        <v>7502</v>
      </c>
      <c r="B2919" s="3" t="s">
        <v>2858</v>
      </c>
      <c r="C2919" s="175" t="s">
        <v>42</v>
      </c>
    </row>
    <row r="2920" spans="1:3" x14ac:dyDescent="0.4">
      <c r="A2920" s="5">
        <v>7504</v>
      </c>
      <c r="B2920" s="3" t="s">
        <v>2859</v>
      </c>
      <c r="C2920" s="175" t="s">
        <v>42</v>
      </c>
    </row>
    <row r="2921" spans="1:3" x14ac:dyDescent="0.4">
      <c r="A2921" s="5">
        <v>7505</v>
      </c>
      <c r="B2921" s="3" t="s">
        <v>2860</v>
      </c>
      <c r="C2921" s="175" t="s">
        <v>48</v>
      </c>
    </row>
    <row r="2922" spans="1:3" x14ac:dyDescent="0.4">
      <c r="A2922" s="5">
        <v>7506</v>
      </c>
      <c r="B2922" s="3" t="s">
        <v>2861</v>
      </c>
      <c r="C2922" s="175" t="s">
        <v>42</v>
      </c>
    </row>
    <row r="2923" spans="1:3" x14ac:dyDescent="0.4">
      <c r="A2923" s="5">
        <v>7508</v>
      </c>
      <c r="B2923" s="3" t="s">
        <v>2862</v>
      </c>
      <c r="C2923" s="175" t="s">
        <v>42</v>
      </c>
    </row>
    <row r="2924" spans="1:3" x14ac:dyDescent="0.4">
      <c r="A2924" s="5">
        <v>7509</v>
      </c>
      <c r="B2924" s="3" t="s">
        <v>2863</v>
      </c>
      <c r="C2924" s="175" t="s">
        <v>42</v>
      </c>
    </row>
    <row r="2925" spans="1:3" x14ac:dyDescent="0.4">
      <c r="A2925" s="5">
        <v>7510</v>
      </c>
      <c r="B2925" s="3" t="s">
        <v>2864</v>
      </c>
      <c r="C2925" s="175" t="s">
        <v>42</v>
      </c>
    </row>
    <row r="2926" spans="1:3" x14ac:dyDescent="0.4">
      <c r="A2926" s="5">
        <v>7512</v>
      </c>
      <c r="B2926" s="3" t="s">
        <v>2865</v>
      </c>
      <c r="C2926" s="175" t="s">
        <v>3977</v>
      </c>
    </row>
    <row r="2927" spans="1:3" x14ac:dyDescent="0.4">
      <c r="A2927" s="5">
        <v>7513</v>
      </c>
      <c r="B2927" s="3" t="s">
        <v>2866</v>
      </c>
      <c r="C2927" s="175" t="s">
        <v>47</v>
      </c>
    </row>
    <row r="2928" spans="1:3" x14ac:dyDescent="0.4">
      <c r="A2928" s="5">
        <v>7514</v>
      </c>
      <c r="B2928" s="3" t="s">
        <v>2867</v>
      </c>
      <c r="C2928" s="175" t="s">
        <v>47</v>
      </c>
    </row>
    <row r="2929" spans="1:4" x14ac:dyDescent="0.4">
      <c r="A2929" s="5">
        <v>7515</v>
      </c>
      <c r="B2929" s="3" t="s">
        <v>2868</v>
      </c>
      <c r="C2929" s="175" t="s">
        <v>3977</v>
      </c>
    </row>
    <row r="2930" spans="1:4" x14ac:dyDescent="0.4">
      <c r="A2930" s="5">
        <v>7516</v>
      </c>
      <c r="B2930" s="3" t="s">
        <v>2869</v>
      </c>
      <c r="C2930" s="175" t="s">
        <v>3977</v>
      </c>
    </row>
    <row r="2931" spans="1:4" x14ac:dyDescent="0.4">
      <c r="A2931" s="5">
        <v>7518</v>
      </c>
      <c r="B2931" s="3" t="s">
        <v>2870</v>
      </c>
      <c r="C2931" s="175" t="s">
        <v>42</v>
      </c>
    </row>
    <row r="2932" spans="1:4" x14ac:dyDescent="0.4">
      <c r="A2932" s="5">
        <v>7519</v>
      </c>
      <c r="B2932" s="3" t="s">
        <v>2871</v>
      </c>
      <c r="C2932" s="175" t="s">
        <v>42</v>
      </c>
    </row>
    <row r="2933" spans="1:4" x14ac:dyDescent="0.4">
      <c r="A2933" s="5">
        <v>7520</v>
      </c>
      <c r="B2933" s="3" t="s">
        <v>2872</v>
      </c>
      <c r="C2933" s="175" t="s">
        <v>3977</v>
      </c>
    </row>
    <row r="2934" spans="1:4" x14ac:dyDescent="0.4">
      <c r="A2934" s="5">
        <v>7521</v>
      </c>
      <c r="B2934" s="3" t="s">
        <v>2873</v>
      </c>
      <c r="C2934" s="175" t="s">
        <v>42</v>
      </c>
    </row>
    <row r="2935" spans="1:4" x14ac:dyDescent="0.4">
      <c r="A2935" s="5">
        <v>7522</v>
      </c>
      <c r="B2935" s="3" t="s">
        <v>2874</v>
      </c>
      <c r="C2935" s="175" t="s">
        <v>42</v>
      </c>
    </row>
    <row r="2936" spans="1:4" x14ac:dyDescent="0.4">
      <c r="A2936" s="5">
        <v>7523</v>
      </c>
      <c r="B2936" s="3" t="s">
        <v>2875</v>
      </c>
      <c r="C2936" s="175" t="s">
        <v>42</v>
      </c>
    </row>
    <row r="2937" spans="1:4" x14ac:dyDescent="0.4">
      <c r="A2937" s="5">
        <v>7524</v>
      </c>
      <c r="B2937" s="3" t="s">
        <v>2876</v>
      </c>
      <c r="C2937" s="175" t="s">
        <v>42</v>
      </c>
      <c r="D2937" s="181">
        <v>44094</v>
      </c>
    </row>
    <row r="2938" spans="1:4" x14ac:dyDescent="0.4">
      <c r="A2938" s="5">
        <v>7525</v>
      </c>
      <c r="B2938" s="3" t="s">
        <v>2877</v>
      </c>
      <c r="C2938" s="175" t="s">
        <v>42</v>
      </c>
    </row>
    <row r="2939" spans="1:4" x14ac:dyDescent="0.4">
      <c r="A2939" s="5">
        <v>7527</v>
      </c>
      <c r="B2939" s="3" t="s">
        <v>2878</v>
      </c>
      <c r="C2939" s="175" t="s">
        <v>48</v>
      </c>
    </row>
    <row r="2940" spans="1:4" x14ac:dyDescent="0.4">
      <c r="A2940" s="5">
        <v>7531</v>
      </c>
      <c r="B2940" s="3" t="s">
        <v>2879</v>
      </c>
      <c r="C2940" s="175" t="s">
        <v>51</v>
      </c>
    </row>
    <row r="2941" spans="1:4" x14ac:dyDescent="0.4">
      <c r="A2941" s="5">
        <v>7532</v>
      </c>
      <c r="B2941" s="3" t="s">
        <v>2880</v>
      </c>
      <c r="C2941" s="175" t="s">
        <v>45</v>
      </c>
    </row>
    <row r="2942" spans="1:4" x14ac:dyDescent="0.4">
      <c r="A2942" s="5">
        <v>7533</v>
      </c>
      <c r="B2942" s="3" t="s">
        <v>2881</v>
      </c>
      <c r="C2942" s="175" t="s">
        <v>43</v>
      </c>
    </row>
    <row r="2943" spans="1:4" x14ac:dyDescent="0.4">
      <c r="A2943" s="5">
        <v>7537</v>
      </c>
      <c r="B2943" s="3" t="s">
        <v>2882</v>
      </c>
      <c r="C2943" s="175" t="s">
        <v>42</v>
      </c>
    </row>
    <row r="2944" spans="1:4" x14ac:dyDescent="0.4">
      <c r="A2944" s="5">
        <v>7538</v>
      </c>
      <c r="B2944" s="3" t="s">
        <v>2883</v>
      </c>
      <c r="C2944" s="175" t="s">
        <v>42</v>
      </c>
    </row>
    <row r="2945" spans="1:3" x14ac:dyDescent="0.4">
      <c r="A2945" s="5">
        <v>7539</v>
      </c>
      <c r="B2945" s="3" t="s">
        <v>2884</v>
      </c>
      <c r="C2945" s="175" t="s">
        <v>48</v>
      </c>
    </row>
    <row r="2946" spans="1:3" x14ac:dyDescent="0.4">
      <c r="A2946" s="5">
        <v>7544</v>
      </c>
      <c r="B2946" s="3" t="s">
        <v>2885</v>
      </c>
      <c r="C2946" s="175" t="s">
        <v>3977</v>
      </c>
    </row>
    <row r="2947" spans="1:3" x14ac:dyDescent="0.4">
      <c r="A2947" s="5">
        <v>7545</v>
      </c>
      <c r="B2947" s="3" t="s">
        <v>2886</v>
      </c>
      <c r="C2947" s="175" t="s">
        <v>3977</v>
      </c>
    </row>
    <row r="2948" spans="1:3" x14ac:dyDescent="0.4">
      <c r="A2948" s="5">
        <v>7550</v>
      </c>
      <c r="B2948" s="3" t="s">
        <v>2887</v>
      </c>
      <c r="C2948" s="175" t="s">
        <v>42</v>
      </c>
    </row>
    <row r="2949" spans="1:3" x14ac:dyDescent="0.4">
      <c r="A2949" s="5">
        <v>7551</v>
      </c>
      <c r="B2949" s="3" t="s">
        <v>2888</v>
      </c>
      <c r="C2949" s="175" t="s">
        <v>42</v>
      </c>
    </row>
    <row r="2950" spans="1:3" x14ac:dyDescent="0.4">
      <c r="A2950" s="5">
        <v>7552</v>
      </c>
      <c r="B2950" s="3" t="s">
        <v>2889</v>
      </c>
      <c r="C2950" s="175" t="s">
        <v>42</v>
      </c>
    </row>
    <row r="2951" spans="1:3" x14ac:dyDescent="0.4">
      <c r="A2951" s="5">
        <v>7554</v>
      </c>
      <c r="B2951" s="3" t="s">
        <v>2890</v>
      </c>
      <c r="C2951" s="175" t="s">
        <v>42</v>
      </c>
    </row>
    <row r="2952" spans="1:3" x14ac:dyDescent="0.4">
      <c r="A2952" s="5">
        <v>7555</v>
      </c>
      <c r="B2952" s="3" t="s">
        <v>2891</v>
      </c>
      <c r="C2952" s="175" t="s">
        <v>42</v>
      </c>
    </row>
    <row r="2953" spans="1:3" x14ac:dyDescent="0.4">
      <c r="A2953" s="5">
        <v>7559</v>
      </c>
      <c r="B2953" s="3" t="s">
        <v>2892</v>
      </c>
      <c r="C2953" s="175" t="s">
        <v>42</v>
      </c>
    </row>
    <row r="2954" spans="1:3" x14ac:dyDescent="0.4">
      <c r="A2954" s="5">
        <v>7561</v>
      </c>
      <c r="B2954" s="3" t="s">
        <v>2893</v>
      </c>
      <c r="C2954" s="175" t="s">
        <v>42</v>
      </c>
    </row>
    <row r="2955" spans="1:3" x14ac:dyDescent="0.4">
      <c r="A2955" s="5">
        <v>7562</v>
      </c>
      <c r="B2955" s="3" t="s">
        <v>2894</v>
      </c>
      <c r="C2955" s="175" t="s">
        <v>42</v>
      </c>
    </row>
    <row r="2956" spans="1:3" x14ac:dyDescent="0.4">
      <c r="A2956" s="5">
        <v>7564</v>
      </c>
      <c r="B2956" s="3" t="s">
        <v>2895</v>
      </c>
      <c r="C2956" s="175" t="s">
        <v>42</v>
      </c>
    </row>
    <row r="2957" spans="1:3" x14ac:dyDescent="0.4">
      <c r="A2957" s="5">
        <v>7565</v>
      </c>
      <c r="B2957" s="3" t="s">
        <v>2896</v>
      </c>
      <c r="C2957" s="175" t="s">
        <v>42</v>
      </c>
    </row>
    <row r="2958" spans="1:3" x14ac:dyDescent="0.4">
      <c r="A2958" s="5">
        <v>7567</v>
      </c>
      <c r="B2958" s="3" t="s">
        <v>2897</v>
      </c>
      <c r="C2958" s="175" t="s">
        <v>42</v>
      </c>
    </row>
    <row r="2959" spans="1:3" x14ac:dyDescent="0.4">
      <c r="A2959" s="5">
        <v>7570</v>
      </c>
      <c r="B2959" s="3" t="s">
        <v>2898</v>
      </c>
      <c r="C2959" s="175" t="s">
        <v>42</v>
      </c>
    </row>
    <row r="2960" spans="1:3" x14ac:dyDescent="0.4">
      <c r="A2960" s="5">
        <v>7571</v>
      </c>
      <c r="B2960" s="3" t="s">
        <v>2899</v>
      </c>
      <c r="C2960" s="175" t="s">
        <v>42</v>
      </c>
    </row>
    <row r="2961" spans="1:3" x14ac:dyDescent="0.4">
      <c r="A2961" s="5">
        <v>7575</v>
      </c>
      <c r="B2961" s="3" t="s">
        <v>2900</v>
      </c>
      <c r="C2961" s="175" t="s">
        <v>42</v>
      </c>
    </row>
    <row r="2962" spans="1:3" x14ac:dyDescent="0.4">
      <c r="A2962" s="5">
        <v>7577</v>
      </c>
      <c r="B2962" s="3" t="s">
        <v>2901</v>
      </c>
      <c r="C2962" s="175" t="s">
        <v>42</v>
      </c>
    </row>
    <row r="2963" spans="1:3" x14ac:dyDescent="0.4">
      <c r="A2963" s="5">
        <v>7578</v>
      </c>
      <c r="B2963" s="3" t="s">
        <v>2902</v>
      </c>
      <c r="C2963" s="175" t="s">
        <v>42</v>
      </c>
    </row>
    <row r="2964" spans="1:3" x14ac:dyDescent="0.4">
      <c r="A2964" s="5">
        <v>7581</v>
      </c>
      <c r="B2964" s="3" t="s">
        <v>2903</v>
      </c>
      <c r="C2964" s="175" t="s">
        <v>47</v>
      </c>
    </row>
    <row r="2965" spans="1:3" x14ac:dyDescent="0.4">
      <c r="A2965" s="5">
        <v>7585</v>
      </c>
      <c r="B2965" s="3" t="s">
        <v>2904</v>
      </c>
      <c r="C2965" s="175" t="s">
        <v>45</v>
      </c>
    </row>
    <row r="2966" spans="1:3" x14ac:dyDescent="0.4">
      <c r="A2966" s="5">
        <v>7587</v>
      </c>
      <c r="B2966" s="3" t="s">
        <v>2905</v>
      </c>
      <c r="C2966" s="175" t="s">
        <v>51</v>
      </c>
    </row>
    <row r="2967" spans="1:3" x14ac:dyDescent="0.4">
      <c r="A2967" s="5">
        <v>7590</v>
      </c>
      <c r="B2967" s="3" t="s">
        <v>2906</v>
      </c>
      <c r="C2967" s="175" t="s">
        <v>3978</v>
      </c>
    </row>
    <row r="2968" spans="1:3" x14ac:dyDescent="0.4">
      <c r="A2968" s="5">
        <v>7591</v>
      </c>
      <c r="B2968" s="3" t="s">
        <v>2907</v>
      </c>
      <c r="C2968" s="175" t="s">
        <v>42</v>
      </c>
    </row>
    <row r="2969" spans="1:3" x14ac:dyDescent="0.4">
      <c r="A2969" s="5">
        <v>7593</v>
      </c>
      <c r="B2969" s="3" t="s">
        <v>2908</v>
      </c>
      <c r="C2969" s="175" t="s">
        <v>42</v>
      </c>
    </row>
    <row r="2970" spans="1:3" x14ac:dyDescent="0.4">
      <c r="A2970" s="5">
        <v>7594</v>
      </c>
      <c r="B2970" s="3" t="s">
        <v>2909</v>
      </c>
      <c r="C2970" s="175" t="s">
        <v>50</v>
      </c>
    </row>
    <row r="2971" spans="1:3" x14ac:dyDescent="0.4">
      <c r="A2971" s="5">
        <v>7595</v>
      </c>
      <c r="B2971" s="3" t="s">
        <v>2910</v>
      </c>
      <c r="C2971" s="175" t="s">
        <v>42</v>
      </c>
    </row>
    <row r="2972" spans="1:3" x14ac:dyDescent="0.4">
      <c r="A2972" s="5">
        <v>7596</v>
      </c>
      <c r="B2972" s="3" t="s">
        <v>2911</v>
      </c>
      <c r="C2972" s="175" t="s">
        <v>42</v>
      </c>
    </row>
    <row r="2973" spans="1:3" x14ac:dyDescent="0.4">
      <c r="A2973" s="5">
        <v>7597</v>
      </c>
      <c r="B2973" s="3" t="s">
        <v>2912</v>
      </c>
      <c r="C2973" s="175" t="s">
        <v>42</v>
      </c>
    </row>
    <row r="2974" spans="1:3" x14ac:dyDescent="0.4">
      <c r="A2974" s="5">
        <v>7599</v>
      </c>
      <c r="B2974" s="3" t="s">
        <v>2913</v>
      </c>
      <c r="C2974" s="175" t="s">
        <v>3977</v>
      </c>
    </row>
    <row r="2975" spans="1:3" x14ac:dyDescent="0.4">
      <c r="A2975" s="5">
        <v>7600</v>
      </c>
      <c r="B2975" s="3" t="s">
        <v>2914</v>
      </c>
      <c r="C2975" s="175" t="s">
        <v>42</v>
      </c>
    </row>
    <row r="2976" spans="1:3" x14ac:dyDescent="0.4">
      <c r="A2976" s="5">
        <v>7601</v>
      </c>
      <c r="B2976" s="3" t="s">
        <v>2915</v>
      </c>
      <c r="C2976" s="175" t="s">
        <v>3977</v>
      </c>
    </row>
    <row r="2977" spans="1:3" x14ac:dyDescent="0.4">
      <c r="A2977" s="5">
        <v>7602</v>
      </c>
      <c r="B2977" s="3" t="s">
        <v>2916</v>
      </c>
      <c r="C2977" s="175" t="s">
        <v>42</v>
      </c>
    </row>
    <row r="2978" spans="1:3" x14ac:dyDescent="0.4">
      <c r="A2978" s="5">
        <v>7603</v>
      </c>
      <c r="B2978" s="3" t="s">
        <v>2917</v>
      </c>
      <c r="C2978" s="175" t="s">
        <v>3977</v>
      </c>
    </row>
    <row r="2979" spans="1:3" x14ac:dyDescent="0.4">
      <c r="A2979" s="5">
        <v>7604</v>
      </c>
      <c r="B2979" s="3" t="s">
        <v>2918</v>
      </c>
      <c r="C2979" s="175" t="s">
        <v>43</v>
      </c>
    </row>
    <row r="2980" spans="1:3" x14ac:dyDescent="0.4">
      <c r="A2980" s="5">
        <v>7605</v>
      </c>
      <c r="B2980" s="3" t="s">
        <v>2919</v>
      </c>
      <c r="C2980" s="175" t="s">
        <v>49</v>
      </c>
    </row>
    <row r="2981" spans="1:3" x14ac:dyDescent="0.4">
      <c r="A2981" s="5">
        <v>7606</v>
      </c>
      <c r="B2981" s="3" t="s">
        <v>2920</v>
      </c>
      <c r="C2981" s="175" t="s">
        <v>42</v>
      </c>
    </row>
    <row r="2982" spans="1:3" x14ac:dyDescent="0.4">
      <c r="A2982" s="5">
        <v>7607</v>
      </c>
      <c r="B2982" s="3" t="s">
        <v>2921</v>
      </c>
      <c r="C2982" s="175" t="s">
        <v>47</v>
      </c>
    </row>
    <row r="2983" spans="1:3" x14ac:dyDescent="0.4">
      <c r="A2983" s="5">
        <v>7608</v>
      </c>
      <c r="B2983" s="3" t="s">
        <v>2922</v>
      </c>
      <c r="C2983" s="175" t="s">
        <v>3977</v>
      </c>
    </row>
    <row r="2984" spans="1:3" x14ac:dyDescent="0.4">
      <c r="A2984" s="5">
        <v>7609</v>
      </c>
      <c r="B2984" s="3" t="s">
        <v>2923</v>
      </c>
      <c r="C2984" s="175" t="s">
        <v>51</v>
      </c>
    </row>
    <row r="2985" spans="1:3" x14ac:dyDescent="0.4">
      <c r="A2985" s="5">
        <v>7610</v>
      </c>
      <c r="B2985" s="3" t="s">
        <v>2924</v>
      </c>
      <c r="C2985" s="175" t="s">
        <v>3977</v>
      </c>
    </row>
    <row r="2986" spans="1:3" x14ac:dyDescent="0.4">
      <c r="A2986" s="5">
        <v>7611</v>
      </c>
      <c r="B2986" s="3" t="s">
        <v>2925</v>
      </c>
      <c r="C2986" s="175" t="s">
        <v>3977</v>
      </c>
    </row>
    <row r="2987" spans="1:3" x14ac:dyDescent="0.4">
      <c r="A2987" s="5">
        <v>7612</v>
      </c>
      <c r="B2987" s="3" t="s">
        <v>2926</v>
      </c>
      <c r="C2987" s="175" t="s">
        <v>42</v>
      </c>
    </row>
    <row r="2988" spans="1:3" x14ac:dyDescent="0.4">
      <c r="A2988" s="5">
        <v>7613</v>
      </c>
      <c r="B2988" s="3" t="s">
        <v>2927</v>
      </c>
      <c r="C2988" s="175" t="s">
        <v>51</v>
      </c>
    </row>
    <row r="2989" spans="1:3" x14ac:dyDescent="0.4">
      <c r="A2989" s="5">
        <v>7614</v>
      </c>
      <c r="B2989" s="3" t="s">
        <v>2928</v>
      </c>
      <c r="C2989" s="175" t="s">
        <v>3978</v>
      </c>
    </row>
    <row r="2990" spans="1:3" x14ac:dyDescent="0.4">
      <c r="A2990" s="5">
        <v>7615</v>
      </c>
      <c r="B2990" s="3" t="s">
        <v>2929</v>
      </c>
      <c r="C2990" s="175" t="s">
        <v>42</v>
      </c>
    </row>
    <row r="2991" spans="1:3" x14ac:dyDescent="0.4">
      <c r="A2991" s="5">
        <v>7616</v>
      </c>
      <c r="B2991" s="3" t="s">
        <v>2930</v>
      </c>
      <c r="C2991" s="175" t="s">
        <v>42</v>
      </c>
    </row>
    <row r="2992" spans="1:3" x14ac:dyDescent="0.4">
      <c r="A2992" s="5">
        <v>7618</v>
      </c>
      <c r="B2992" s="3" t="s">
        <v>2931</v>
      </c>
      <c r="C2992" s="175" t="s">
        <v>42</v>
      </c>
    </row>
    <row r="2993" spans="1:3" x14ac:dyDescent="0.4">
      <c r="A2993" s="5">
        <v>7619</v>
      </c>
      <c r="B2993" s="3" t="s">
        <v>2932</v>
      </c>
      <c r="C2993" s="175" t="s">
        <v>42</v>
      </c>
    </row>
    <row r="2994" spans="1:3" x14ac:dyDescent="0.4">
      <c r="A2994" s="5">
        <v>7621</v>
      </c>
      <c r="B2994" s="3" t="s">
        <v>2933</v>
      </c>
      <c r="C2994" s="175" t="s">
        <v>42</v>
      </c>
    </row>
    <row r="2995" spans="1:3" x14ac:dyDescent="0.4">
      <c r="A2995" s="5">
        <v>7623</v>
      </c>
      <c r="B2995" s="3" t="s">
        <v>2934</v>
      </c>
      <c r="C2995" s="175" t="s">
        <v>43</v>
      </c>
    </row>
    <row r="2996" spans="1:3" x14ac:dyDescent="0.4">
      <c r="A2996" s="5">
        <v>7624</v>
      </c>
      <c r="B2996" s="3" t="s">
        <v>2935</v>
      </c>
      <c r="C2996" s="175" t="s">
        <v>3977</v>
      </c>
    </row>
    <row r="2997" spans="1:3" x14ac:dyDescent="0.4">
      <c r="A2997" s="5">
        <v>7625</v>
      </c>
      <c r="B2997" s="3" t="s">
        <v>2936</v>
      </c>
      <c r="C2997" s="175" t="s">
        <v>51</v>
      </c>
    </row>
    <row r="2998" spans="1:3" x14ac:dyDescent="0.4">
      <c r="A2998" s="5">
        <v>7628</v>
      </c>
      <c r="B2998" s="3" t="s">
        <v>2937</v>
      </c>
      <c r="C2998" s="175" t="s">
        <v>42</v>
      </c>
    </row>
    <row r="2999" spans="1:3" x14ac:dyDescent="0.4">
      <c r="A2999" s="5">
        <v>7630</v>
      </c>
      <c r="B2999" s="3" t="s">
        <v>2938</v>
      </c>
      <c r="C2999" s="175" t="s">
        <v>3977</v>
      </c>
    </row>
    <row r="3000" spans="1:3" x14ac:dyDescent="0.4">
      <c r="A3000" s="5">
        <v>7634</v>
      </c>
      <c r="B3000" s="3" t="s">
        <v>2939</v>
      </c>
      <c r="C3000" s="175" t="s">
        <v>42</v>
      </c>
    </row>
    <row r="3001" spans="1:3" x14ac:dyDescent="0.4">
      <c r="A3001" s="5">
        <v>7635</v>
      </c>
      <c r="B3001" s="3" t="s">
        <v>2940</v>
      </c>
      <c r="C3001" s="175" t="s">
        <v>42</v>
      </c>
    </row>
    <row r="3002" spans="1:3" x14ac:dyDescent="0.4">
      <c r="A3002" s="5">
        <v>7636</v>
      </c>
      <c r="B3002" s="3" t="s">
        <v>2941</v>
      </c>
      <c r="C3002" s="175" t="s">
        <v>45</v>
      </c>
    </row>
    <row r="3003" spans="1:3" x14ac:dyDescent="0.4">
      <c r="A3003" s="5">
        <v>7637</v>
      </c>
      <c r="B3003" s="3" t="s">
        <v>2942</v>
      </c>
      <c r="C3003" s="175" t="s">
        <v>42</v>
      </c>
    </row>
    <row r="3004" spans="1:3" x14ac:dyDescent="0.4">
      <c r="A3004" s="5">
        <v>7638</v>
      </c>
      <c r="B3004" s="3" t="s">
        <v>2943</v>
      </c>
      <c r="C3004" s="175" t="s">
        <v>42</v>
      </c>
    </row>
    <row r="3005" spans="1:3" x14ac:dyDescent="0.4">
      <c r="A3005" s="5">
        <v>7640</v>
      </c>
      <c r="B3005" s="3" t="s">
        <v>2944</v>
      </c>
      <c r="C3005" s="175" t="s">
        <v>49</v>
      </c>
    </row>
    <row r="3006" spans="1:3" x14ac:dyDescent="0.4">
      <c r="A3006" s="5">
        <v>7643</v>
      </c>
      <c r="B3006" s="3" t="s">
        <v>2945</v>
      </c>
      <c r="C3006" s="175" t="s">
        <v>48</v>
      </c>
    </row>
    <row r="3007" spans="1:3" x14ac:dyDescent="0.4">
      <c r="A3007" s="5">
        <v>7646</v>
      </c>
      <c r="B3007" s="3" t="s">
        <v>2946</v>
      </c>
      <c r="C3007" s="175">
        <v>44094</v>
      </c>
    </row>
    <row r="3008" spans="1:3" x14ac:dyDescent="0.4">
      <c r="A3008" s="5">
        <v>7647</v>
      </c>
      <c r="B3008" s="3" t="s">
        <v>2947</v>
      </c>
      <c r="C3008" s="175" t="s">
        <v>42</v>
      </c>
    </row>
    <row r="3009" spans="1:3" x14ac:dyDescent="0.4">
      <c r="A3009" s="5">
        <v>7649</v>
      </c>
      <c r="B3009" s="3" t="s">
        <v>2948</v>
      </c>
      <c r="C3009" s="175" t="s">
        <v>3977</v>
      </c>
    </row>
    <row r="3010" spans="1:3" x14ac:dyDescent="0.4">
      <c r="A3010" s="5">
        <v>7670</v>
      </c>
      <c r="B3010" s="3" t="s">
        <v>2949</v>
      </c>
      <c r="C3010" s="175" t="s">
        <v>42</v>
      </c>
    </row>
    <row r="3011" spans="1:3" x14ac:dyDescent="0.4">
      <c r="A3011" s="5">
        <v>7671</v>
      </c>
      <c r="B3011" s="3" t="s">
        <v>2950</v>
      </c>
      <c r="C3011" s="175" t="s">
        <v>45</v>
      </c>
    </row>
    <row r="3012" spans="1:3" x14ac:dyDescent="0.4">
      <c r="A3012" s="5">
        <v>7673</v>
      </c>
      <c r="B3012" s="3" t="s">
        <v>2951</v>
      </c>
      <c r="C3012" s="175" t="s">
        <v>44</v>
      </c>
    </row>
    <row r="3013" spans="1:3" x14ac:dyDescent="0.4">
      <c r="A3013" s="5">
        <v>7674</v>
      </c>
      <c r="B3013" s="3" t="s">
        <v>2952</v>
      </c>
      <c r="C3013" s="175" t="s">
        <v>45</v>
      </c>
    </row>
    <row r="3014" spans="1:3" x14ac:dyDescent="0.4">
      <c r="A3014" s="5">
        <v>7675</v>
      </c>
      <c r="B3014" s="3" t="s">
        <v>2953</v>
      </c>
      <c r="C3014" s="175" t="s">
        <v>51</v>
      </c>
    </row>
    <row r="3015" spans="1:3" x14ac:dyDescent="0.4">
      <c r="A3015" s="5">
        <v>7676</v>
      </c>
      <c r="B3015" s="3" t="s">
        <v>2954</v>
      </c>
      <c r="C3015" s="175" t="s">
        <v>48</v>
      </c>
    </row>
    <row r="3016" spans="1:3" x14ac:dyDescent="0.4">
      <c r="A3016" s="5">
        <v>7677</v>
      </c>
      <c r="B3016" s="3" t="s">
        <v>2955</v>
      </c>
      <c r="C3016" s="175" t="s">
        <v>42</v>
      </c>
    </row>
    <row r="3017" spans="1:3" x14ac:dyDescent="0.4">
      <c r="A3017" s="5">
        <v>7678</v>
      </c>
      <c r="B3017" s="3" t="s">
        <v>2956</v>
      </c>
      <c r="C3017" s="175" t="s">
        <v>42</v>
      </c>
    </row>
    <row r="3018" spans="1:3" x14ac:dyDescent="0.4">
      <c r="A3018" s="5">
        <v>7679</v>
      </c>
      <c r="B3018" s="3" t="s">
        <v>2957</v>
      </c>
      <c r="C3018" s="175" t="s">
        <v>3977</v>
      </c>
    </row>
    <row r="3019" spans="1:3" x14ac:dyDescent="0.4">
      <c r="A3019" s="5">
        <v>7681</v>
      </c>
      <c r="B3019" s="3" t="s">
        <v>2958</v>
      </c>
      <c r="C3019" s="175" t="s">
        <v>48</v>
      </c>
    </row>
    <row r="3020" spans="1:3" x14ac:dyDescent="0.4">
      <c r="A3020" s="5">
        <v>7682</v>
      </c>
      <c r="B3020" s="3" t="s">
        <v>2959</v>
      </c>
      <c r="C3020" s="175" t="s">
        <v>46</v>
      </c>
    </row>
    <row r="3021" spans="1:3" x14ac:dyDescent="0.4">
      <c r="A3021" s="5">
        <v>7683</v>
      </c>
      <c r="B3021" s="3" t="s">
        <v>2960</v>
      </c>
      <c r="C3021" s="175" t="s">
        <v>3978</v>
      </c>
    </row>
    <row r="3022" spans="1:3" x14ac:dyDescent="0.4">
      <c r="A3022" s="5">
        <v>7685</v>
      </c>
      <c r="B3022" s="3" t="s">
        <v>2961</v>
      </c>
      <c r="C3022" s="175" t="s">
        <v>51</v>
      </c>
    </row>
    <row r="3023" spans="1:3" x14ac:dyDescent="0.4">
      <c r="A3023" s="5">
        <v>7686</v>
      </c>
      <c r="B3023" s="3" t="s">
        <v>2962</v>
      </c>
      <c r="C3023" s="175" t="s">
        <v>42</v>
      </c>
    </row>
    <row r="3024" spans="1:3" x14ac:dyDescent="0.4">
      <c r="A3024" s="5">
        <v>7687</v>
      </c>
      <c r="B3024" s="3" t="s">
        <v>2963</v>
      </c>
      <c r="C3024" s="175" t="s">
        <v>42</v>
      </c>
    </row>
    <row r="3025" spans="1:4" x14ac:dyDescent="0.4">
      <c r="A3025" s="5">
        <v>7688</v>
      </c>
      <c r="B3025" s="3" t="s">
        <v>2964</v>
      </c>
      <c r="C3025" s="175" t="s">
        <v>42</v>
      </c>
    </row>
    <row r="3026" spans="1:4" x14ac:dyDescent="0.4">
      <c r="A3026" s="5">
        <v>7692</v>
      </c>
      <c r="B3026" s="3" t="s">
        <v>4012</v>
      </c>
      <c r="C3026" s="176" t="s">
        <v>4023</v>
      </c>
    </row>
    <row r="3027" spans="1:4" x14ac:dyDescent="0.4">
      <c r="A3027" s="5">
        <v>7694</v>
      </c>
      <c r="B3027" s="3" t="s">
        <v>4059</v>
      </c>
      <c r="D3027" s="181">
        <v>44094</v>
      </c>
    </row>
    <row r="3028" spans="1:4" x14ac:dyDescent="0.4">
      <c r="A3028" s="5">
        <v>7695</v>
      </c>
      <c r="B3028" s="3" t="s">
        <v>4060</v>
      </c>
    </row>
    <row r="3029" spans="1:4" x14ac:dyDescent="0.4">
      <c r="A3029" s="5">
        <v>7698</v>
      </c>
      <c r="B3029" s="3" t="s">
        <v>4091</v>
      </c>
    </row>
    <row r="3030" spans="1:4" x14ac:dyDescent="0.4">
      <c r="A3030" s="5">
        <v>7699</v>
      </c>
      <c r="B3030" s="3" t="s">
        <v>4066</v>
      </c>
    </row>
    <row r="3031" spans="1:4" x14ac:dyDescent="0.4">
      <c r="A3031" s="5">
        <v>7701</v>
      </c>
      <c r="B3031" s="3" t="s">
        <v>2965</v>
      </c>
      <c r="C3031" s="175" t="s">
        <v>42</v>
      </c>
    </row>
    <row r="3032" spans="1:4" x14ac:dyDescent="0.4">
      <c r="A3032" s="5">
        <v>7702</v>
      </c>
      <c r="B3032" s="3" t="s">
        <v>2966</v>
      </c>
      <c r="C3032" s="175" t="s">
        <v>42</v>
      </c>
    </row>
    <row r="3033" spans="1:4" x14ac:dyDescent="0.4">
      <c r="A3033" s="5">
        <v>7703</v>
      </c>
      <c r="B3033" s="3" t="s">
        <v>2967</v>
      </c>
      <c r="C3033" s="175" t="s">
        <v>42</v>
      </c>
    </row>
    <row r="3034" spans="1:4" x14ac:dyDescent="0.4">
      <c r="A3034" s="5">
        <v>7705</v>
      </c>
      <c r="B3034" s="3" t="s">
        <v>2968</v>
      </c>
      <c r="C3034" s="175" t="s">
        <v>42</v>
      </c>
    </row>
    <row r="3035" spans="1:4" x14ac:dyDescent="0.4">
      <c r="A3035" s="5">
        <v>7707</v>
      </c>
      <c r="B3035" s="3" t="s">
        <v>2969</v>
      </c>
      <c r="C3035" s="175" t="s">
        <v>45</v>
      </c>
    </row>
    <row r="3036" spans="1:4" x14ac:dyDescent="0.4">
      <c r="A3036" s="5">
        <v>7709</v>
      </c>
      <c r="B3036" s="3" t="s">
        <v>2970</v>
      </c>
      <c r="C3036" s="175" t="s">
        <v>42</v>
      </c>
    </row>
    <row r="3037" spans="1:4" x14ac:dyDescent="0.4">
      <c r="A3037" s="5">
        <v>7711</v>
      </c>
      <c r="B3037" s="3" t="s">
        <v>2971</v>
      </c>
      <c r="C3037" s="175" t="s">
        <v>48</v>
      </c>
    </row>
    <row r="3038" spans="1:4" x14ac:dyDescent="0.4">
      <c r="A3038" s="5">
        <v>7713</v>
      </c>
      <c r="B3038" s="3" t="s">
        <v>2972</v>
      </c>
      <c r="C3038" s="175" t="s">
        <v>44</v>
      </c>
    </row>
    <row r="3039" spans="1:4" x14ac:dyDescent="0.4">
      <c r="A3039" s="5">
        <v>7715</v>
      </c>
      <c r="B3039" s="3" t="s">
        <v>2973</v>
      </c>
      <c r="C3039" s="175" t="s">
        <v>42</v>
      </c>
    </row>
    <row r="3040" spans="1:4" x14ac:dyDescent="0.4">
      <c r="A3040" s="5">
        <v>7716</v>
      </c>
      <c r="B3040" s="3" t="s">
        <v>2974</v>
      </c>
      <c r="C3040" s="175" t="s">
        <v>51</v>
      </c>
    </row>
    <row r="3041" spans="1:4" x14ac:dyDescent="0.4">
      <c r="A3041" s="5">
        <v>7717</v>
      </c>
      <c r="B3041" s="3" t="s">
        <v>2975</v>
      </c>
      <c r="C3041" s="175" t="s">
        <v>42</v>
      </c>
    </row>
    <row r="3042" spans="1:4" x14ac:dyDescent="0.4">
      <c r="A3042" s="5">
        <v>7718</v>
      </c>
      <c r="B3042" s="3" t="s">
        <v>2976</v>
      </c>
      <c r="C3042" s="175" t="s">
        <v>51</v>
      </c>
    </row>
    <row r="3043" spans="1:4" x14ac:dyDescent="0.4">
      <c r="A3043" s="5">
        <v>7719</v>
      </c>
      <c r="B3043" s="3" t="s">
        <v>2977</v>
      </c>
      <c r="C3043" s="175" t="s">
        <v>3977</v>
      </c>
    </row>
    <row r="3044" spans="1:4" x14ac:dyDescent="0.4">
      <c r="A3044" s="5">
        <v>7721</v>
      </c>
      <c r="B3044" s="3" t="s">
        <v>2978</v>
      </c>
      <c r="C3044" s="175" t="s">
        <v>42</v>
      </c>
    </row>
    <row r="3045" spans="1:4" x14ac:dyDescent="0.4">
      <c r="A3045" s="5">
        <v>7722</v>
      </c>
      <c r="B3045" s="3" t="s">
        <v>2979</v>
      </c>
      <c r="C3045" s="175" t="s">
        <v>42</v>
      </c>
    </row>
    <row r="3046" spans="1:4" x14ac:dyDescent="0.4">
      <c r="A3046" s="5">
        <v>7723</v>
      </c>
      <c r="B3046" s="3" t="s">
        <v>2980</v>
      </c>
      <c r="C3046" s="175" t="s">
        <v>42</v>
      </c>
    </row>
    <row r="3047" spans="1:4" x14ac:dyDescent="0.4">
      <c r="A3047" s="5">
        <v>7725</v>
      </c>
      <c r="B3047" s="3" t="s">
        <v>2981</v>
      </c>
      <c r="C3047" s="175" t="s">
        <v>44</v>
      </c>
    </row>
    <row r="3048" spans="1:4" x14ac:dyDescent="0.4">
      <c r="A3048" s="5">
        <v>7726</v>
      </c>
      <c r="B3048" s="3" t="s">
        <v>2982</v>
      </c>
      <c r="C3048" s="175" t="s">
        <v>42</v>
      </c>
    </row>
    <row r="3049" spans="1:4" x14ac:dyDescent="0.4">
      <c r="A3049" s="5">
        <v>7727</v>
      </c>
      <c r="B3049" s="3" t="s">
        <v>2983</v>
      </c>
      <c r="C3049" s="175" t="s">
        <v>42</v>
      </c>
    </row>
    <row r="3050" spans="1:4" x14ac:dyDescent="0.4">
      <c r="A3050" s="5">
        <v>7729</v>
      </c>
      <c r="B3050" s="3" t="s">
        <v>2984</v>
      </c>
      <c r="C3050" s="175" t="s">
        <v>42</v>
      </c>
    </row>
    <row r="3051" spans="1:4" x14ac:dyDescent="0.4">
      <c r="A3051" s="5">
        <v>7730</v>
      </c>
      <c r="B3051" s="3" t="s">
        <v>2985</v>
      </c>
      <c r="C3051" s="175" t="s">
        <v>47</v>
      </c>
    </row>
    <row r="3052" spans="1:4" x14ac:dyDescent="0.4">
      <c r="A3052" s="5">
        <v>7731</v>
      </c>
      <c r="B3052" s="3" t="s">
        <v>2986</v>
      </c>
      <c r="C3052" s="175" t="s">
        <v>42</v>
      </c>
    </row>
    <row r="3053" spans="1:4" x14ac:dyDescent="0.4">
      <c r="A3053" s="5">
        <v>7732</v>
      </c>
      <c r="B3053" s="3" t="s">
        <v>2987</v>
      </c>
      <c r="C3053" s="175" t="s">
        <v>42</v>
      </c>
    </row>
    <row r="3054" spans="1:4" x14ac:dyDescent="0.4">
      <c r="A3054" s="5">
        <v>7733</v>
      </c>
      <c r="B3054" s="3" t="s">
        <v>2988</v>
      </c>
      <c r="C3054" s="175" t="s">
        <v>42</v>
      </c>
    </row>
    <row r="3055" spans="1:4" x14ac:dyDescent="0.4">
      <c r="A3055" s="5">
        <v>7734</v>
      </c>
      <c r="B3055" s="3" t="s">
        <v>2989</v>
      </c>
      <c r="C3055" s="175" t="s">
        <v>42</v>
      </c>
    </row>
    <row r="3056" spans="1:4" x14ac:dyDescent="0.4">
      <c r="A3056" s="5">
        <v>7735</v>
      </c>
      <c r="B3056" s="3" t="s">
        <v>2990</v>
      </c>
      <c r="C3056" s="175" t="s">
        <v>42</v>
      </c>
      <c r="D3056" s="181">
        <v>43850</v>
      </c>
    </row>
    <row r="3057" spans="1:4" x14ac:dyDescent="0.4">
      <c r="A3057" s="5">
        <v>7739</v>
      </c>
      <c r="B3057" s="3" t="s">
        <v>2991</v>
      </c>
      <c r="C3057" s="175" t="s">
        <v>51</v>
      </c>
    </row>
    <row r="3058" spans="1:4" x14ac:dyDescent="0.4">
      <c r="A3058" s="5">
        <v>7740</v>
      </c>
      <c r="B3058" s="3" t="s">
        <v>2992</v>
      </c>
      <c r="C3058" s="175" t="s">
        <v>51</v>
      </c>
    </row>
    <row r="3059" spans="1:4" x14ac:dyDescent="0.4">
      <c r="A3059" s="5">
        <v>7741</v>
      </c>
      <c r="B3059" s="3" t="s">
        <v>2993</v>
      </c>
      <c r="C3059" s="175" t="s">
        <v>42</v>
      </c>
    </row>
    <row r="3060" spans="1:4" x14ac:dyDescent="0.4">
      <c r="A3060" s="5">
        <v>7743</v>
      </c>
      <c r="B3060" s="3" t="s">
        <v>2994</v>
      </c>
      <c r="C3060" s="175" t="s">
        <v>42</v>
      </c>
      <c r="D3060" s="181">
        <v>44063</v>
      </c>
    </row>
    <row r="3061" spans="1:4" x14ac:dyDescent="0.4">
      <c r="A3061" s="5">
        <v>7744</v>
      </c>
      <c r="B3061" s="3" t="s">
        <v>2995</v>
      </c>
      <c r="C3061" s="175" t="s">
        <v>51</v>
      </c>
    </row>
    <row r="3062" spans="1:4" x14ac:dyDescent="0.4">
      <c r="A3062" s="5">
        <v>7745</v>
      </c>
      <c r="B3062" s="3" t="s">
        <v>2996</v>
      </c>
      <c r="C3062" s="175" t="s">
        <v>42</v>
      </c>
    </row>
    <row r="3063" spans="1:4" x14ac:dyDescent="0.4">
      <c r="A3063" s="5">
        <v>7746</v>
      </c>
      <c r="B3063" s="3" t="s">
        <v>2997</v>
      </c>
      <c r="C3063" s="175" t="s">
        <v>42</v>
      </c>
    </row>
    <row r="3064" spans="1:4" x14ac:dyDescent="0.4">
      <c r="A3064" s="5">
        <v>7747</v>
      </c>
      <c r="B3064" s="3" t="s">
        <v>2998</v>
      </c>
      <c r="C3064" s="175" t="s">
        <v>45</v>
      </c>
    </row>
    <row r="3065" spans="1:4" x14ac:dyDescent="0.4">
      <c r="A3065" s="5">
        <v>7748</v>
      </c>
      <c r="B3065" s="3" t="s">
        <v>2999</v>
      </c>
      <c r="C3065" s="175" t="s">
        <v>42</v>
      </c>
    </row>
    <row r="3066" spans="1:4" x14ac:dyDescent="0.4">
      <c r="A3066" s="5">
        <v>7749</v>
      </c>
      <c r="B3066" s="3" t="s">
        <v>3000</v>
      </c>
      <c r="C3066" s="175" t="s">
        <v>42</v>
      </c>
    </row>
    <row r="3067" spans="1:4" x14ac:dyDescent="0.4">
      <c r="A3067" s="5">
        <v>7751</v>
      </c>
      <c r="B3067" s="3" t="s">
        <v>3001</v>
      </c>
      <c r="C3067" s="175" t="s">
        <v>51</v>
      </c>
    </row>
    <row r="3068" spans="1:4" x14ac:dyDescent="0.4">
      <c r="A3068" s="5">
        <v>7752</v>
      </c>
      <c r="B3068" s="3" t="s">
        <v>3002</v>
      </c>
      <c r="C3068" s="175" t="s">
        <v>42</v>
      </c>
    </row>
    <row r="3069" spans="1:4" x14ac:dyDescent="0.4">
      <c r="A3069" s="5">
        <v>7758</v>
      </c>
      <c r="B3069" s="3" t="s">
        <v>3003</v>
      </c>
      <c r="C3069" s="175" t="s">
        <v>42</v>
      </c>
    </row>
    <row r="3070" spans="1:4" x14ac:dyDescent="0.4">
      <c r="A3070" s="5">
        <v>7760</v>
      </c>
      <c r="B3070" s="3" t="s">
        <v>3004</v>
      </c>
      <c r="C3070" s="175" t="s">
        <v>48</v>
      </c>
    </row>
    <row r="3071" spans="1:4" x14ac:dyDescent="0.4">
      <c r="A3071" s="5">
        <v>7762</v>
      </c>
      <c r="B3071" s="3" t="s">
        <v>3005</v>
      </c>
      <c r="C3071" s="175" t="s">
        <v>42</v>
      </c>
    </row>
    <row r="3072" spans="1:4" x14ac:dyDescent="0.4">
      <c r="A3072" s="5">
        <v>7768</v>
      </c>
      <c r="B3072" s="3" t="s">
        <v>3006</v>
      </c>
      <c r="C3072" s="175" t="s">
        <v>42</v>
      </c>
    </row>
    <row r="3073" spans="1:3" x14ac:dyDescent="0.4">
      <c r="A3073" s="5">
        <v>7769</v>
      </c>
      <c r="B3073" s="3" t="s">
        <v>3007</v>
      </c>
      <c r="C3073" s="175" t="s">
        <v>42</v>
      </c>
    </row>
    <row r="3074" spans="1:3" x14ac:dyDescent="0.4">
      <c r="A3074" s="5">
        <v>7771</v>
      </c>
      <c r="B3074" s="3" t="s">
        <v>3008</v>
      </c>
      <c r="C3074" s="175" t="s">
        <v>42</v>
      </c>
    </row>
    <row r="3075" spans="1:3" x14ac:dyDescent="0.4">
      <c r="A3075" s="5">
        <v>7774</v>
      </c>
      <c r="B3075" s="3" t="s">
        <v>3009</v>
      </c>
      <c r="C3075" s="175" t="s">
        <v>42</v>
      </c>
    </row>
    <row r="3076" spans="1:3" x14ac:dyDescent="0.4">
      <c r="A3076" s="5">
        <v>7775</v>
      </c>
      <c r="B3076" s="3" t="s">
        <v>3010</v>
      </c>
      <c r="C3076" s="175" t="s">
        <v>42</v>
      </c>
    </row>
    <row r="3077" spans="1:3" x14ac:dyDescent="0.4">
      <c r="A3077" s="5">
        <v>7776</v>
      </c>
      <c r="B3077" s="3" t="s">
        <v>3011</v>
      </c>
      <c r="C3077" s="175" t="s">
        <v>51</v>
      </c>
    </row>
    <row r="3078" spans="1:3" x14ac:dyDescent="0.4">
      <c r="A3078" s="5">
        <v>7777</v>
      </c>
      <c r="B3078" s="3" t="s">
        <v>3012</v>
      </c>
      <c r="C3078" s="175" t="s">
        <v>43</v>
      </c>
    </row>
    <row r="3079" spans="1:3" x14ac:dyDescent="0.4">
      <c r="A3079" s="5">
        <v>7779</v>
      </c>
      <c r="B3079" s="3" t="s">
        <v>3013</v>
      </c>
      <c r="C3079" s="175" t="s">
        <v>42</v>
      </c>
    </row>
    <row r="3080" spans="1:3" x14ac:dyDescent="0.4">
      <c r="A3080" s="5">
        <v>7780</v>
      </c>
      <c r="B3080" s="3" t="s">
        <v>3014</v>
      </c>
      <c r="C3080" s="175" t="s">
        <v>42</v>
      </c>
    </row>
    <row r="3081" spans="1:3" x14ac:dyDescent="0.4">
      <c r="A3081" s="5">
        <v>7781</v>
      </c>
      <c r="B3081" s="3" t="s">
        <v>3015</v>
      </c>
      <c r="C3081" s="175" t="s">
        <v>45</v>
      </c>
    </row>
    <row r="3082" spans="1:3" x14ac:dyDescent="0.4">
      <c r="A3082" s="5">
        <v>7782</v>
      </c>
      <c r="B3082" s="3" t="s">
        <v>3016</v>
      </c>
      <c r="C3082" s="175" t="s">
        <v>51</v>
      </c>
    </row>
    <row r="3083" spans="1:3" x14ac:dyDescent="0.4">
      <c r="A3083" s="5">
        <v>7791</v>
      </c>
      <c r="B3083" s="3" t="s">
        <v>4074</v>
      </c>
    </row>
    <row r="3084" spans="1:3" x14ac:dyDescent="0.4">
      <c r="A3084" s="5">
        <v>7792</v>
      </c>
      <c r="B3084" s="3" t="s">
        <v>4123</v>
      </c>
    </row>
    <row r="3085" spans="1:3" x14ac:dyDescent="0.4">
      <c r="A3085" s="5">
        <v>7793</v>
      </c>
      <c r="B3085" s="3" t="s">
        <v>4200</v>
      </c>
      <c r="C3085" s="171"/>
    </row>
    <row r="3086" spans="1:3" x14ac:dyDescent="0.4">
      <c r="A3086" s="5">
        <v>7794</v>
      </c>
      <c r="B3086" s="3" t="s">
        <v>4223</v>
      </c>
      <c r="C3086" s="171"/>
    </row>
    <row r="3087" spans="1:3" x14ac:dyDescent="0.4">
      <c r="A3087" s="5">
        <v>7800</v>
      </c>
      <c r="B3087" s="3" t="s">
        <v>3017</v>
      </c>
      <c r="C3087" s="175" t="s">
        <v>48</v>
      </c>
    </row>
    <row r="3088" spans="1:3" x14ac:dyDescent="0.4">
      <c r="A3088" s="5">
        <v>7803</v>
      </c>
      <c r="B3088" s="3" t="s">
        <v>3018</v>
      </c>
      <c r="C3088" s="175" t="s">
        <v>46</v>
      </c>
    </row>
    <row r="3089" spans="1:4" x14ac:dyDescent="0.4">
      <c r="A3089" s="5">
        <v>7804</v>
      </c>
      <c r="B3089" s="3" t="s">
        <v>3019</v>
      </c>
      <c r="C3089" s="175" t="s">
        <v>49</v>
      </c>
    </row>
    <row r="3090" spans="1:4" x14ac:dyDescent="0.4">
      <c r="A3090" s="5">
        <v>7805</v>
      </c>
      <c r="B3090" s="3" t="s">
        <v>3020</v>
      </c>
      <c r="C3090" s="175" t="s">
        <v>49</v>
      </c>
    </row>
    <row r="3091" spans="1:4" x14ac:dyDescent="0.4">
      <c r="A3091" s="5">
        <v>7806</v>
      </c>
      <c r="B3091" s="3" t="s">
        <v>3021</v>
      </c>
      <c r="C3091" s="175" t="s">
        <v>48</v>
      </c>
    </row>
    <row r="3092" spans="1:4" x14ac:dyDescent="0.4">
      <c r="A3092" s="5">
        <v>7807</v>
      </c>
      <c r="B3092" s="3" t="s">
        <v>3022</v>
      </c>
      <c r="C3092" s="175" t="s">
        <v>3977</v>
      </c>
    </row>
    <row r="3093" spans="1:4" x14ac:dyDescent="0.4">
      <c r="A3093" s="5">
        <v>7808</v>
      </c>
      <c r="B3093" s="3" t="s">
        <v>3023</v>
      </c>
      <c r="C3093" s="175" t="s">
        <v>44</v>
      </c>
    </row>
    <row r="3094" spans="1:4" x14ac:dyDescent="0.4">
      <c r="A3094" s="5">
        <v>7809</v>
      </c>
      <c r="B3094" s="3" t="s">
        <v>3024</v>
      </c>
      <c r="C3094" s="175" t="s">
        <v>45</v>
      </c>
    </row>
    <row r="3095" spans="1:4" x14ac:dyDescent="0.4">
      <c r="A3095" s="5">
        <v>7810</v>
      </c>
      <c r="B3095" s="3" t="s">
        <v>3025</v>
      </c>
      <c r="C3095" s="175" t="s">
        <v>46</v>
      </c>
    </row>
    <row r="3096" spans="1:4" x14ac:dyDescent="0.4">
      <c r="A3096" s="5">
        <v>7811</v>
      </c>
      <c r="B3096" s="3" t="s">
        <v>3026</v>
      </c>
      <c r="C3096" s="175" t="s">
        <v>3977</v>
      </c>
    </row>
    <row r="3097" spans="1:4" x14ac:dyDescent="0.4">
      <c r="A3097" s="5">
        <v>7812</v>
      </c>
      <c r="B3097" s="3" t="s">
        <v>3027</v>
      </c>
      <c r="C3097" s="175" t="s">
        <v>45</v>
      </c>
    </row>
    <row r="3098" spans="1:4" x14ac:dyDescent="0.4">
      <c r="A3098" s="5">
        <v>7813</v>
      </c>
      <c r="B3098" s="3" t="s">
        <v>3028</v>
      </c>
      <c r="C3098" s="175" t="s">
        <v>45</v>
      </c>
    </row>
    <row r="3099" spans="1:4" x14ac:dyDescent="0.4">
      <c r="A3099" s="5">
        <v>7814</v>
      </c>
      <c r="B3099" s="3" t="s">
        <v>3029</v>
      </c>
      <c r="C3099" s="175" t="s">
        <v>51</v>
      </c>
    </row>
    <row r="3100" spans="1:4" x14ac:dyDescent="0.4">
      <c r="A3100" s="5">
        <v>7815</v>
      </c>
      <c r="B3100" s="3" t="s">
        <v>3030</v>
      </c>
      <c r="C3100" s="175" t="s">
        <v>42</v>
      </c>
    </row>
    <row r="3101" spans="1:4" x14ac:dyDescent="0.4">
      <c r="A3101" s="5">
        <v>7816</v>
      </c>
      <c r="B3101" s="3" t="s">
        <v>3031</v>
      </c>
      <c r="C3101" s="175" t="s">
        <v>51</v>
      </c>
    </row>
    <row r="3102" spans="1:4" x14ac:dyDescent="0.4">
      <c r="A3102" s="5">
        <v>7817</v>
      </c>
      <c r="B3102" s="3" t="s">
        <v>3032</v>
      </c>
      <c r="C3102" s="175" t="s">
        <v>42</v>
      </c>
      <c r="D3102" s="181">
        <v>43910</v>
      </c>
    </row>
    <row r="3103" spans="1:4" x14ac:dyDescent="0.4">
      <c r="A3103" s="5">
        <v>7818</v>
      </c>
      <c r="B3103" s="3" t="s">
        <v>3033</v>
      </c>
      <c r="C3103" s="175" t="s">
        <v>47</v>
      </c>
    </row>
    <row r="3104" spans="1:4" x14ac:dyDescent="0.4">
      <c r="A3104" s="5">
        <v>7819</v>
      </c>
      <c r="B3104" s="3" t="s">
        <v>3034</v>
      </c>
      <c r="C3104" s="175" t="s">
        <v>48</v>
      </c>
    </row>
    <row r="3105" spans="1:3" x14ac:dyDescent="0.4">
      <c r="A3105" s="5">
        <v>7820</v>
      </c>
      <c r="B3105" s="3" t="s">
        <v>3035</v>
      </c>
      <c r="C3105" s="175" t="s">
        <v>42</v>
      </c>
    </row>
    <row r="3106" spans="1:3" x14ac:dyDescent="0.4">
      <c r="A3106" s="5">
        <v>7821</v>
      </c>
      <c r="B3106" s="3" t="s">
        <v>3036</v>
      </c>
      <c r="C3106" s="175" t="s">
        <v>48</v>
      </c>
    </row>
    <row r="3107" spans="1:3" x14ac:dyDescent="0.4">
      <c r="A3107" s="5">
        <v>7822</v>
      </c>
      <c r="B3107" s="3" t="s">
        <v>3037</v>
      </c>
      <c r="C3107" s="175" t="s">
        <v>42</v>
      </c>
    </row>
    <row r="3108" spans="1:3" x14ac:dyDescent="0.4">
      <c r="A3108" s="5">
        <v>7823</v>
      </c>
      <c r="B3108" s="3" t="s">
        <v>3038</v>
      </c>
      <c r="C3108" s="175" t="s">
        <v>42</v>
      </c>
    </row>
    <row r="3109" spans="1:3" x14ac:dyDescent="0.4">
      <c r="A3109" s="5">
        <v>7826</v>
      </c>
      <c r="B3109" s="3" t="s">
        <v>3039</v>
      </c>
      <c r="C3109" s="175" t="s">
        <v>45</v>
      </c>
    </row>
    <row r="3110" spans="1:3" x14ac:dyDescent="0.4">
      <c r="A3110" s="5">
        <v>7827</v>
      </c>
      <c r="B3110" s="3" t="s">
        <v>3040</v>
      </c>
      <c r="C3110" s="175" t="s">
        <v>49</v>
      </c>
    </row>
    <row r="3111" spans="1:3" x14ac:dyDescent="0.4">
      <c r="A3111" s="5">
        <v>7829</v>
      </c>
      <c r="B3111" s="3" t="s">
        <v>3041</v>
      </c>
      <c r="C3111" s="175" t="s">
        <v>3977</v>
      </c>
    </row>
    <row r="3112" spans="1:3" x14ac:dyDescent="0.4">
      <c r="A3112" s="5">
        <v>7831</v>
      </c>
      <c r="B3112" s="3" t="s">
        <v>3042</v>
      </c>
      <c r="C3112" s="175" t="s">
        <v>49</v>
      </c>
    </row>
    <row r="3113" spans="1:3" x14ac:dyDescent="0.4">
      <c r="A3113" s="5">
        <v>7832</v>
      </c>
      <c r="B3113" s="3" t="s">
        <v>3043</v>
      </c>
      <c r="C3113" s="175" t="s">
        <v>42</v>
      </c>
    </row>
    <row r="3114" spans="1:3" x14ac:dyDescent="0.4">
      <c r="A3114" s="5">
        <v>7833</v>
      </c>
      <c r="B3114" s="3" t="s">
        <v>3044</v>
      </c>
      <c r="C3114" s="175" t="s">
        <v>51</v>
      </c>
    </row>
    <row r="3115" spans="1:3" x14ac:dyDescent="0.4">
      <c r="A3115" s="5">
        <v>7836</v>
      </c>
      <c r="B3115" s="3" t="s">
        <v>3045</v>
      </c>
      <c r="C3115" s="175" t="s">
        <v>42</v>
      </c>
    </row>
    <row r="3116" spans="1:3" x14ac:dyDescent="0.4">
      <c r="A3116" s="5">
        <v>7837</v>
      </c>
      <c r="B3116" s="3" t="s">
        <v>3046</v>
      </c>
      <c r="C3116" s="175" t="s">
        <v>42</v>
      </c>
    </row>
    <row r="3117" spans="1:3" x14ac:dyDescent="0.4">
      <c r="A3117" s="5">
        <v>7838</v>
      </c>
      <c r="B3117" s="3" t="s">
        <v>3047</v>
      </c>
      <c r="C3117" s="175" t="s">
        <v>42</v>
      </c>
    </row>
    <row r="3118" spans="1:3" x14ac:dyDescent="0.4">
      <c r="A3118" s="5">
        <v>7839</v>
      </c>
      <c r="B3118" s="3" t="s">
        <v>3048</v>
      </c>
      <c r="C3118" s="175" t="s">
        <v>48</v>
      </c>
    </row>
    <row r="3119" spans="1:3" x14ac:dyDescent="0.4">
      <c r="A3119" s="5">
        <v>7840</v>
      </c>
      <c r="B3119" s="3" t="s">
        <v>3049</v>
      </c>
      <c r="C3119" s="175" t="s">
        <v>42</v>
      </c>
    </row>
    <row r="3120" spans="1:3" x14ac:dyDescent="0.4">
      <c r="A3120" s="5">
        <v>7841</v>
      </c>
      <c r="B3120" s="3" t="s">
        <v>3050</v>
      </c>
      <c r="C3120" s="175" t="s">
        <v>51</v>
      </c>
    </row>
    <row r="3121" spans="1:4" x14ac:dyDescent="0.4">
      <c r="A3121" s="5">
        <v>7844</v>
      </c>
      <c r="B3121" s="3" t="s">
        <v>3051</v>
      </c>
      <c r="C3121" s="175" t="s">
        <v>42</v>
      </c>
    </row>
    <row r="3122" spans="1:4" x14ac:dyDescent="0.4">
      <c r="A3122" s="5">
        <v>7846</v>
      </c>
      <c r="B3122" s="3" t="s">
        <v>3052</v>
      </c>
      <c r="C3122" s="175" t="s">
        <v>51</v>
      </c>
    </row>
    <row r="3123" spans="1:4" x14ac:dyDescent="0.4">
      <c r="A3123" s="5">
        <v>7847</v>
      </c>
      <c r="B3123" s="3" t="s">
        <v>3053</v>
      </c>
      <c r="C3123" s="175" t="s">
        <v>3977</v>
      </c>
      <c r="D3123" s="181">
        <v>44124</v>
      </c>
    </row>
    <row r="3124" spans="1:4" x14ac:dyDescent="0.4">
      <c r="A3124" s="5">
        <v>7849</v>
      </c>
      <c r="B3124" s="3" t="s">
        <v>3054</v>
      </c>
      <c r="C3124" s="175" t="s">
        <v>51</v>
      </c>
    </row>
    <row r="3125" spans="1:4" x14ac:dyDescent="0.4">
      <c r="A3125" s="5">
        <v>7850</v>
      </c>
      <c r="B3125" s="3" t="s">
        <v>3055</v>
      </c>
      <c r="C3125" s="175" t="s">
        <v>46</v>
      </c>
      <c r="D3125" s="181">
        <v>44002</v>
      </c>
    </row>
    <row r="3126" spans="1:4" x14ac:dyDescent="0.4">
      <c r="A3126" s="5">
        <v>7851</v>
      </c>
      <c r="B3126" s="3" t="s">
        <v>3056</v>
      </c>
      <c r="C3126" s="175" t="s">
        <v>42</v>
      </c>
    </row>
    <row r="3127" spans="1:4" x14ac:dyDescent="0.4">
      <c r="A3127" s="5">
        <v>7855</v>
      </c>
      <c r="B3127" s="3" t="s">
        <v>3057</v>
      </c>
      <c r="C3127" s="175" t="s">
        <v>42</v>
      </c>
      <c r="D3127" s="181">
        <v>44155</v>
      </c>
    </row>
    <row r="3128" spans="1:4" x14ac:dyDescent="0.4">
      <c r="A3128" s="5">
        <v>7856</v>
      </c>
      <c r="B3128" s="3" t="s">
        <v>3058</v>
      </c>
      <c r="C3128" s="175" t="s">
        <v>49</v>
      </c>
    </row>
    <row r="3129" spans="1:4" x14ac:dyDescent="0.4">
      <c r="A3129" s="5">
        <v>7857</v>
      </c>
      <c r="B3129" s="3" t="s">
        <v>3059</v>
      </c>
      <c r="C3129" s="175" t="s">
        <v>42</v>
      </c>
    </row>
    <row r="3130" spans="1:4" x14ac:dyDescent="0.4">
      <c r="A3130" s="5">
        <v>7859</v>
      </c>
      <c r="B3130" s="3" t="s">
        <v>3060</v>
      </c>
      <c r="C3130" s="175" t="s">
        <v>42</v>
      </c>
    </row>
    <row r="3131" spans="1:4" x14ac:dyDescent="0.4">
      <c r="A3131" s="5">
        <v>7860</v>
      </c>
      <c r="B3131" s="3" t="s">
        <v>3061</v>
      </c>
      <c r="C3131" s="175" t="s">
        <v>42</v>
      </c>
    </row>
    <row r="3132" spans="1:4" x14ac:dyDescent="0.4">
      <c r="A3132" s="5">
        <v>7862</v>
      </c>
      <c r="B3132" s="3" t="s">
        <v>3062</v>
      </c>
      <c r="C3132" s="175" t="s">
        <v>42</v>
      </c>
    </row>
    <row r="3133" spans="1:4" x14ac:dyDescent="0.4">
      <c r="A3133" s="5">
        <v>7863</v>
      </c>
      <c r="B3133" s="3" t="s">
        <v>3063</v>
      </c>
      <c r="C3133" s="175" t="s">
        <v>42</v>
      </c>
    </row>
    <row r="3134" spans="1:4" x14ac:dyDescent="0.4">
      <c r="A3134" s="5">
        <v>7864</v>
      </c>
      <c r="B3134" s="3" t="s">
        <v>3064</v>
      </c>
      <c r="C3134" s="175" t="s">
        <v>42</v>
      </c>
    </row>
    <row r="3135" spans="1:4" x14ac:dyDescent="0.4">
      <c r="A3135" s="5">
        <v>7865</v>
      </c>
      <c r="B3135" s="3" t="s">
        <v>3065</v>
      </c>
      <c r="C3135" s="175" t="s">
        <v>3978</v>
      </c>
    </row>
    <row r="3136" spans="1:4" x14ac:dyDescent="0.4">
      <c r="A3136" s="5">
        <v>7867</v>
      </c>
      <c r="B3136" s="3" t="s">
        <v>3066</v>
      </c>
      <c r="C3136" s="175" t="s">
        <v>42</v>
      </c>
    </row>
    <row r="3137" spans="1:3" x14ac:dyDescent="0.4">
      <c r="A3137" s="5">
        <v>7868</v>
      </c>
      <c r="B3137" s="3" t="s">
        <v>3067</v>
      </c>
      <c r="C3137" s="175" t="s">
        <v>42</v>
      </c>
    </row>
    <row r="3138" spans="1:3" x14ac:dyDescent="0.4">
      <c r="A3138" s="5">
        <v>7869</v>
      </c>
      <c r="B3138" s="3" t="s">
        <v>3068</v>
      </c>
      <c r="C3138" s="175" t="s">
        <v>48</v>
      </c>
    </row>
    <row r="3139" spans="1:3" x14ac:dyDescent="0.4">
      <c r="A3139" s="5">
        <v>7870</v>
      </c>
      <c r="B3139" s="3" t="s">
        <v>3069</v>
      </c>
      <c r="C3139" s="175" t="s">
        <v>47</v>
      </c>
    </row>
    <row r="3140" spans="1:3" x14ac:dyDescent="0.4">
      <c r="A3140" s="5">
        <v>7871</v>
      </c>
      <c r="B3140" s="3" t="s">
        <v>3070</v>
      </c>
      <c r="C3140" s="175" t="s">
        <v>42</v>
      </c>
    </row>
    <row r="3141" spans="1:3" x14ac:dyDescent="0.4">
      <c r="A3141" s="5">
        <v>7872</v>
      </c>
      <c r="B3141" s="3" t="s">
        <v>3071</v>
      </c>
      <c r="C3141" s="175" t="s">
        <v>42</v>
      </c>
    </row>
    <row r="3142" spans="1:3" x14ac:dyDescent="0.4">
      <c r="A3142" s="5">
        <v>7873</v>
      </c>
      <c r="B3142" s="3" t="s">
        <v>3072</v>
      </c>
      <c r="C3142" s="175" t="s">
        <v>42</v>
      </c>
    </row>
    <row r="3143" spans="1:3" x14ac:dyDescent="0.4">
      <c r="A3143" s="5">
        <v>7874</v>
      </c>
      <c r="B3143" s="3" t="s">
        <v>3073</v>
      </c>
      <c r="C3143" s="175" t="s">
        <v>42</v>
      </c>
    </row>
    <row r="3144" spans="1:3" x14ac:dyDescent="0.4">
      <c r="A3144" s="5">
        <v>7875</v>
      </c>
      <c r="B3144" s="3" t="s">
        <v>3074</v>
      </c>
      <c r="C3144" s="175" t="s">
        <v>42</v>
      </c>
    </row>
    <row r="3145" spans="1:3" x14ac:dyDescent="0.4">
      <c r="A3145" s="5">
        <v>7877</v>
      </c>
      <c r="B3145" s="3" t="s">
        <v>3075</v>
      </c>
      <c r="C3145" s="175" t="s">
        <v>42</v>
      </c>
    </row>
    <row r="3146" spans="1:3" x14ac:dyDescent="0.4">
      <c r="A3146" s="5">
        <v>7878</v>
      </c>
      <c r="B3146" s="3" t="s">
        <v>3076</v>
      </c>
      <c r="C3146" s="175" t="s">
        <v>3978</v>
      </c>
    </row>
    <row r="3147" spans="1:3" x14ac:dyDescent="0.4">
      <c r="A3147" s="5">
        <v>7879</v>
      </c>
      <c r="B3147" s="3" t="s">
        <v>3077</v>
      </c>
      <c r="C3147" s="175" t="s">
        <v>50</v>
      </c>
    </row>
    <row r="3148" spans="1:3" x14ac:dyDescent="0.4">
      <c r="A3148" s="5">
        <v>7883</v>
      </c>
      <c r="B3148" s="3" t="s">
        <v>3078</v>
      </c>
      <c r="C3148" s="175" t="s">
        <v>42</v>
      </c>
    </row>
    <row r="3149" spans="1:3" x14ac:dyDescent="0.4">
      <c r="A3149" s="5">
        <v>7885</v>
      </c>
      <c r="B3149" s="3" t="s">
        <v>3079</v>
      </c>
      <c r="C3149" s="175" t="s">
        <v>42</v>
      </c>
    </row>
    <row r="3150" spans="1:3" x14ac:dyDescent="0.4">
      <c r="A3150" s="5">
        <v>7886</v>
      </c>
      <c r="B3150" s="3" t="s">
        <v>3080</v>
      </c>
      <c r="C3150" s="175" t="s">
        <v>42</v>
      </c>
    </row>
    <row r="3151" spans="1:3" x14ac:dyDescent="0.4">
      <c r="A3151" s="5">
        <v>7887</v>
      </c>
      <c r="B3151" s="3" t="s">
        <v>3081</v>
      </c>
      <c r="C3151" s="175" t="s">
        <v>42</v>
      </c>
    </row>
    <row r="3152" spans="1:3" x14ac:dyDescent="0.4">
      <c r="A3152" s="5">
        <v>7888</v>
      </c>
      <c r="B3152" s="3" t="s">
        <v>3082</v>
      </c>
      <c r="C3152" s="175" t="s">
        <v>44</v>
      </c>
    </row>
    <row r="3153" spans="1:3" x14ac:dyDescent="0.4">
      <c r="A3153" s="5">
        <v>7891</v>
      </c>
      <c r="B3153" s="3" t="s">
        <v>3083</v>
      </c>
      <c r="C3153" s="175" t="s">
        <v>42</v>
      </c>
    </row>
    <row r="3154" spans="1:3" x14ac:dyDescent="0.4">
      <c r="A3154" s="5">
        <v>7893</v>
      </c>
      <c r="B3154" s="3" t="s">
        <v>3084</v>
      </c>
      <c r="C3154" s="175" t="s">
        <v>42</v>
      </c>
    </row>
    <row r="3155" spans="1:3" x14ac:dyDescent="0.4">
      <c r="A3155" s="5">
        <v>7894</v>
      </c>
      <c r="B3155" s="3" t="s">
        <v>3085</v>
      </c>
      <c r="C3155" s="175" t="s">
        <v>3977</v>
      </c>
    </row>
    <row r="3156" spans="1:3" x14ac:dyDescent="0.4">
      <c r="A3156" s="5">
        <v>7895</v>
      </c>
      <c r="B3156" s="3" t="s">
        <v>3086</v>
      </c>
      <c r="C3156" s="175" t="s">
        <v>42</v>
      </c>
    </row>
    <row r="3157" spans="1:3" x14ac:dyDescent="0.4">
      <c r="A3157" s="5">
        <v>7896</v>
      </c>
      <c r="B3157" s="3" t="s">
        <v>3087</v>
      </c>
      <c r="C3157" s="175" t="s">
        <v>42</v>
      </c>
    </row>
    <row r="3158" spans="1:3" x14ac:dyDescent="0.4">
      <c r="A3158" s="5">
        <v>7897</v>
      </c>
      <c r="B3158" s="3" t="s">
        <v>3088</v>
      </c>
      <c r="C3158" s="175" t="s">
        <v>42</v>
      </c>
    </row>
    <row r="3159" spans="1:3" x14ac:dyDescent="0.4">
      <c r="A3159" s="5">
        <v>7898</v>
      </c>
      <c r="B3159" s="3" t="s">
        <v>3089</v>
      </c>
      <c r="C3159" s="175" t="s">
        <v>42</v>
      </c>
    </row>
    <row r="3160" spans="1:3" x14ac:dyDescent="0.4">
      <c r="A3160" s="5">
        <v>7899</v>
      </c>
      <c r="B3160" s="3" t="s">
        <v>3090</v>
      </c>
      <c r="C3160" s="175" t="s">
        <v>43</v>
      </c>
    </row>
    <row r="3161" spans="1:3" x14ac:dyDescent="0.4">
      <c r="A3161" s="5">
        <v>7901</v>
      </c>
      <c r="B3161" s="3" t="s">
        <v>3091</v>
      </c>
      <c r="C3161" s="175" t="s">
        <v>43</v>
      </c>
    </row>
    <row r="3162" spans="1:3" x14ac:dyDescent="0.4">
      <c r="A3162" s="5">
        <v>7902</v>
      </c>
      <c r="B3162" s="3" t="s">
        <v>3092</v>
      </c>
      <c r="C3162" s="175" t="s">
        <v>42</v>
      </c>
    </row>
    <row r="3163" spans="1:3" x14ac:dyDescent="0.4">
      <c r="A3163" s="5">
        <v>7903</v>
      </c>
      <c r="B3163" s="3" t="s">
        <v>3093</v>
      </c>
      <c r="C3163" s="175" t="s">
        <v>42</v>
      </c>
    </row>
    <row r="3164" spans="1:3" x14ac:dyDescent="0.4">
      <c r="A3164" s="5">
        <v>7905</v>
      </c>
      <c r="B3164" s="3" t="s">
        <v>3094</v>
      </c>
      <c r="C3164" s="175" t="s">
        <v>42</v>
      </c>
    </row>
    <row r="3165" spans="1:3" x14ac:dyDescent="0.4">
      <c r="A3165" s="5">
        <v>7906</v>
      </c>
      <c r="B3165" s="3" t="s">
        <v>3095</v>
      </c>
      <c r="C3165" s="175" t="s">
        <v>42</v>
      </c>
    </row>
    <row r="3166" spans="1:3" x14ac:dyDescent="0.4">
      <c r="A3166" s="5">
        <v>7908</v>
      </c>
      <c r="B3166" s="3" t="s">
        <v>3096</v>
      </c>
      <c r="C3166" s="175" t="s">
        <v>42</v>
      </c>
    </row>
    <row r="3167" spans="1:3" x14ac:dyDescent="0.4">
      <c r="A3167" s="5">
        <v>7911</v>
      </c>
      <c r="B3167" s="3" t="s">
        <v>3097</v>
      </c>
      <c r="C3167" s="175" t="s">
        <v>42</v>
      </c>
    </row>
    <row r="3168" spans="1:3" x14ac:dyDescent="0.4">
      <c r="A3168" s="5">
        <v>7912</v>
      </c>
      <c r="B3168" s="3" t="s">
        <v>3098</v>
      </c>
      <c r="C3168" s="175" t="s">
        <v>42</v>
      </c>
    </row>
    <row r="3169" spans="1:3" x14ac:dyDescent="0.4">
      <c r="A3169" s="5">
        <v>7914</v>
      </c>
      <c r="B3169" s="3" t="s">
        <v>3099</v>
      </c>
      <c r="C3169" s="175" t="s">
        <v>42</v>
      </c>
    </row>
    <row r="3170" spans="1:3" x14ac:dyDescent="0.4">
      <c r="A3170" s="5">
        <v>7915</v>
      </c>
      <c r="B3170" s="3" t="s">
        <v>3100</v>
      </c>
      <c r="C3170" s="175" t="s">
        <v>51</v>
      </c>
    </row>
    <row r="3171" spans="1:3" x14ac:dyDescent="0.4">
      <c r="A3171" s="5">
        <v>7916</v>
      </c>
      <c r="B3171" s="3" t="s">
        <v>3101</v>
      </c>
      <c r="C3171" s="175" t="s">
        <v>42</v>
      </c>
    </row>
    <row r="3172" spans="1:3" x14ac:dyDescent="0.4">
      <c r="A3172" s="5">
        <v>7917</v>
      </c>
      <c r="B3172" s="3" t="s">
        <v>3102</v>
      </c>
      <c r="C3172" s="175" t="s">
        <v>42</v>
      </c>
    </row>
    <row r="3173" spans="1:3" x14ac:dyDescent="0.4">
      <c r="A3173" s="5">
        <v>7918</v>
      </c>
      <c r="B3173" s="3" t="s">
        <v>3103</v>
      </c>
      <c r="C3173" s="175" t="s">
        <v>42</v>
      </c>
    </row>
    <row r="3174" spans="1:3" x14ac:dyDescent="0.4">
      <c r="A3174" s="5">
        <v>7919</v>
      </c>
      <c r="B3174" s="3" t="s">
        <v>3104</v>
      </c>
      <c r="C3174" s="175" t="s">
        <v>42</v>
      </c>
    </row>
    <row r="3175" spans="1:3" x14ac:dyDescent="0.4">
      <c r="A3175" s="5">
        <v>7921</v>
      </c>
      <c r="B3175" s="3" t="s">
        <v>3105</v>
      </c>
      <c r="C3175" s="175" t="s">
        <v>44</v>
      </c>
    </row>
    <row r="3176" spans="1:3" x14ac:dyDescent="0.4">
      <c r="A3176" s="5">
        <v>7922</v>
      </c>
      <c r="B3176" s="3" t="s">
        <v>3106</v>
      </c>
      <c r="C3176" s="175" t="s">
        <v>42</v>
      </c>
    </row>
    <row r="3177" spans="1:3" x14ac:dyDescent="0.4">
      <c r="A3177" s="5">
        <v>7923</v>
      </c>
      <c r="B3177" s="3" t="s">
        <v>3107</v>
      </c>
      <c r="C3177" s="175" t="s">
        <v>42</v>
      </c>
    </row>
    <row r="3178" spans="1:3" x14ac:dyDescent="0.4">
      <c r="A3178" s="5">
        <v>7925</v>
      </c>
      <c r="B3178" s="3" t="s">
        <v>3108</v>
      </c>
      <c r="C3178" s="175" t="s">
        <v>42</v>
      </c>
    </row>
    <row r="3179" spans="1:3" x14ac:dyDescent="0.4">
      <c r="A3179" s="5">
        <v>7927</v>
      </c>
      <c r="B3179" s="3" t="s">
        <v>3109</v>
      </c>
      <c r="C3179" s="175" t="s">
        <v>42</v>
      </c>
    </row>
    <row r="3180" spans="1:3" x14ac:dyDescent="0.4">
      <c r="A3180" s="5">
        <v>7928</v>
      </c>
      <c r="B3180" s="3" t="s">
        <v>3110</v>
      </c>
      <c r="C3180" s="175" t="s">
        <v>47</v>
      </c>
    </row>
    <row r="3181" spans="1:3" x14ac:dyDescent="0.4">
      <c r="A3181" s="5">
        <v>7931</v>
      </c>
      <c r="B3181" s="3" t="s">
        <v>3111</v>
      </c>
      <c r="C3181" s="175" t="s">
        <v>42</v>
      </c>
    </row>
    <row r="3182" spans="1:3" x14ac:dyDescent="0.4">
      <c r="A3182" s="5">
        <v>7932</v>
      </c>
      <c r="B3182" s="3" t="s">
        <v>3112</v>
      </c>
      <c r="C3182" s="175" t="s">
        <v>42</v>
      </c>
    </row>
    <row r="3183" spans="1:3" x14ac:dyDescent="0.4">
      <c r="A3183" s="5">
        <v>7936</v>
      </c>
      <c r="B3183" s="3" t="s">
        <v>3113</v>
      </c>
      <c r="C3183" s="175" t="s">
        <v>51</v>
      </c>
    </row>
    <row r="3184" spans="1:3" x14ac:dyDescent="0.4">
      <c r="A3184" s="5">
        <v>7937</v>
      </c>
      <c r="B3184" s="3" t="s">
        <v>3114</v>
      </c>
      <c r="C3184" s="175" t="s">
        <v>42</v>
      </c>
    </row>
    <row r="3185" spans="1:4" x14ac:dyDescent="0.4">
      <c r="A3185" s="5">
        <v>7938</v>
      </c>
      <c r="B3185" s="3" t="s">
        <v>3115</v>
      </c>
      <c r="C3185" s="175" t="s">
        <v>42</v>
      </c>
    </row>
    <row r="3186" spans="1:4" x14ac:dyDescent="0.4">
      <c r="A3186" s="5">
        <v>7939</v>
      </c>
      <c r="B3186" s="3" t="s">
        <v>3116</v>
      </c>
      <c r="C3186" s="175" t="s">
        <v>42</v>
      </c>
    </row>
    <row r="3187" spans="1:4" x14ac:dyDescent="0.4">
      <c r="A3187" s="5">
        <v>7940</v>
      </c>
      <c r="B3187" s="3" t="s">
        <v>3117</v>
      </c>
      <c r="C3187" s="175" t="s">
        <v>42</v>
      </c>
    </row>
    <row r="3188" spans="1:4" x14ac:dyDescent="0.4">
      <c r="A3188" s="5">
        <v>7942</v>
      </c>
      <c r="B3188" s="3" t="s">
        <v>3118</v>
      </c>
      <c r="C3188" s="175" t="s">
        <v>42</v>
      </c>
    </row>
    <row r="3189" spans="1:4" x14ac:dyDescent="0.4">
      <c r="A3189" s="5">
        <v>7943</v>
      </c>
      <c r="B3189" s="3" t="s">
        <v>3119</v>
      </c>
      <c r="C3189" s="175" t="s">
        <v>42</v>
      </c>
    </row>
    <row r="3190" spans="1:4" x14ac:dyDescent="0.4">
      <c r="A3190" s="5">
        <v>7944</v>
      </c>
      <c r="B3190" s="3" t="s">
        <v>4061</v>
      </c>
      <c r="D3190" s="181">
        <v>44032</v>
      </c>
    </row>
    <row r="3191" spans="1:4" x14ac:dyDescent="0.4">
      <c r="A3191" s="5">
        <v>7945</v>
      </c>
      <c r="B3191" s="3" t="s">
        <v>3120</v>
      </c>
      <c r="C3191" s="175" t="s">
        <v>42</v>
      </c>
    </row>
    <row r="3192" spans="1:4" x14ac:dyDescent="0.4">
      <c r="A3192" s="5">
        <v>7946</v>
      </c>
      <c r="B3192" s="3" t="s">
        <v>3121</v>
      </c>
      <c r="C3192" s="175" t="s">
        <v>42</v>
      </c>
    </row>
    <row r="3193" spans="1:4" x14ac:dyDescent="0.4">
      <c r="A3193" s="5">
        <v>7947</v>
      </c>
      <c r="B3193" s="3" t="s">
        <v>3122</v>
      </c>
      <c r="C3193" s="175" t="s">
        <v>42</v>
      </c>
    </row>
    <row r="3194" spans="1:4" x14ac:dyDescent="0.4">
      <c r="A3194" s="5">
        <v>7949</v>
      </c>
      <c r="B3194" s="3" t="s">
        <v>3123</v>
      </c>
      <c r="C3194" s="175" t="s">
        <v>42</v>
      </c>
    </row>
    <row r="3195" spans="1:4" x14ac:dyDescent="0.4">
      <c r="A3195" s="5">
        <v>7950</v>
      </c>
      <c r="B3195" s="3" t="s">
        <v>3124</v>
      </c>
      <c r="C3195" s="175" t="s">
        <v>42</v>
      </c>
    </row>
    <row r="3196" spans="1:4" x14ac:dyDescent="0.4">
      <c r="A3196" s="5">
        <v>7951</v>
      </c>
      <c r="B3196" s="3" t="s">
        <v>3125</v>
      </c>
      <c r="C3196" s="175" t="s">
        <v>42</v>
      </c>
    </row>
    <row r="3197" spans="1:4" x14ac:dyDescent="0.4">
      <c r="A3197" s="5">
        <v>7952</v>
      </c>
      <c r="B3197" s="3" t="s">
        <v>3126</v>
      </c>
      <c r="C3197" s="175" t="s">
        <v>42</v>
      </c>
    </row>
    <row r="3198" spans="1:4" x14ac:dyDescent="0.4">
      <c r="A3198" s="5">
        <v>7953</v>
      </c>
      <c r="B3198" s="3" t="s">
        <v>3127</v>
      </c>
      <c r="C3198" s="175" t="s">
        <v>42</v>
      </c>
    </row>
    <row r="3199" spans="1:4" x14ac:dyDescent="0.4">
      <c r="A3199" s="5">
        <v>7955</v>
      </c>
      <c r="B3199" s="3" t="s">
        <v>3128</v>
      </c>
      <c r="C3199" s="175" t="s">
        <v>42</v>
      </c>
    </row>
    <row r="3200" spans="1:4" x14ac:dyDescent="0.4">
      <c r="A3200" s="5">
        <v>7956</v>
      </c>
      <c r="B3200" s="3" t="s">
        <v>3129</v>
      </c>
      <c r="C3200" s="175" t="s">
        <v>51</v>
      </c>
    </row>
    <row r="3201" spans="1:3" x14ac:dyDescent="0.4">
      <c r="A3201" s="5">
        <v>7957</v>
      </c>
      <c r="B3201" s="3" t="s">
        <v>3130</v>
      </c>
      <c r="C3201" s="175" t="s">
        <v>51</v>
      </c>
    </row>
    <row r="3202" spans="1:3" x14ac:dyDescent="0.4">
      <c r="A3202" s="5">
        <v>7958</v>
      </c>
      <c r="B3202" s="3" t="s">
        <v>3131</v>
      </c>
      <c r="C3202" s="175" t="s">
        <v>42</v>
      </c>
    </row>
    <row r="3203" spans="1:3" x14ac:dyDescent="0.4">
      <c r="A3203" s="5">
        <v>7959</v>
      </c>
      <c r="B3203" s="3" t="s">
        <v>3132</v>
      </c>
      <c r="C3203" s="175" t="s">
        <v>49</v>
      </c>
    </row>
    <row r="3204" spans="1:3" x14ac:dyDescent="0.4">
      <c r="A3204" s="5">
        <v>7961</v>
      </c>
      <c r="B3204" s="3" t="s">
        <v>3133</v>
      </c>
      <c r="C3204" s="175" t="s">
        <v>42</v>
      </c>
    </row>
    <row r="3205" spans="1:3" x14ac:dyDescent="0.4">
      <c r="A3205" s="5">
        <v>7962</v>
      </c>
      <c r="B3205" s="3" t="s">
        <v>3134</v>
      </c>
      <c r="C3205" s="175" t="s">
        <v>45</v>
      </c>
    </row>
    <row r="3206" spans="1:3" x14ac:dyDescent="0.4">
      <c r="A3206" s="5">
        <v>7963</v>
      </c>
      <c r="B3206" s="3" t="s">
        <v>3135</v>
      </c>
      <c r="C3206" s="175" t="s">
        <v>51</v>
      </c>
    </row>
    <row r="3207" spans="1:3" x14ac:dyDescent="0.4">
      <c r="A3207" s="5">
        <v>7965</v>
      </c>
      <c r="B3207" s="3" t="s">
        <v>3136</v>
      </c>
      <c r="C3207" s="175" t="s">
        <v>50</v>
      </c>
    </row>
    <row r="3208" spans="1:3" x14ac:dyDescent="0.4">
      <c r="A3208" s="5">
        <v>7966</v>
      </c>
      <c r="B3208" s="3" t="s">
        <v>3137</v>
      </c>
      <c r="C3208" s="175" t="s">
        <v>42</v>
      </c>
    </row>
    <row r="3209" spans="1:3" x14ac:dyDescent="0.4">
      <c r="A3209" s="5">
        <v>7970</v>
      </c>
      <c r="B3209" s="3" t="s">
        <v>3138</v>
      </c>
      <c r="C3209" s="175" t="s">
        <v>42</v>
      </c>
    </row>
    <row r="3210" spans="1:3" x14ac:dyDescent="0.4">
      <c r="A3210" s="5">
        <v>7971</v>
      </c>
      <c r="B3210" s="3" t="s">
        <v>3139</v>
      </c>
      <c r="C3210" s="175" t="s">
        <v>42</v>
      </c>
    </row>
    <row r="3211" spans="1:3" x14ac:dyDescent="0.4">
      <c r="A3211" s="5">
        <v>7972</v>
      </c>
      <c r="B3211" s="3" t="s">
        <v>3140</v>
      </c>
      <c r="C3211" s="175" t="s">
        <v>51</v>
      </c>
    </row>
    <row r="3212" spans="1:3" x14ac:dyDescent="0.4">
      <c r="A3212" s="5">
        <v>7974</v>
      </c>
      <c r="B3212" s="3" t="s">
        <v>3141</v>
      </c>
      <c r="C3212" s="175" t="s">
        <v>42</v>
      </c>
    </row>
    <row r="3213" spans="1:3" x14ac:dyDescent="0.4">
      <c r="A3213" s="5">
        <v>7975</v>
      </c>
      <c r="B3213" s="3" t="s">
        <v>3142</v>
      </c>
      <c r="C3213" s="175" t="s">
        <v>3977</v>
      </c>
    </row>
    <row r="3214" spans="1:3" x14ac:dyDescent="0.4">
      <c r="A3214" s="5">
        <v>7976</v>
      </c>
      <c r="B3214" s="3" t="s">
        <v>3143</v>
      </c>
      <c r="C3214" s="175" t="s">
        <v>51</v>
      </c>
    </row>
    <row r="3215" spans="1:3" x14ac:dyDescent="0.4">
      <c r="A3215" s="5">
        <v>7979</v>
      </c>
      <c r="B3215" s="3" t="s">
        <v>3144</v>
      </c>
      <c r="C3215" s="175" t="s">
        <v>42</v>
      </c>
    </row>
    <row r="3216" spans="1:3" x14ac:dyDescent="0.4">
      <c r="A3216" s="5">
        <v>7980</v>
      </c>
      <c r="B3216" s="3" t="s">
        <v>3145</v>
      </c>
      <c r="C3216" s="175" t="s">
        <v>42</v>
      </c>
    </row>
    <row r="3217" spans="1:3" x14ac:dyDescent="0.4">
      <c r="A3217" s="5">
        <v>7981</v>
      </c>
      <c r="B3217" s="3" t="s">
        <v>3146</v>
      </c>
      <c r="C3217" s="175" t="s">
        <v>42</v>
      </c>
    </row>
    <row r="3218" spans="1:3" x14ac:dyDescent="0.4">
      <c r="A3218" s="5">
        <v>7983</v>
      </c>
      <c r="B3218" s="3" t="s">
        <v>3147</v>
      </c>
      <c r="C3218" s="175" t="s">
        <v>49</v>
      </c>
    </row>
    <row r="3219" spans="1:3" x14ac:dyDescent="0.4">
      <c r="A3219" s="5">
        <v>7984</v>
      </c>
      <c r="B3219" s="3" t="s">
        <v>3148</v>
      </c>
      <c r="C3219" s="175" t="s">
        <v>51</v>
      </c>
    </row>
    <row r="3220" spans="1:3" x14ac:dyDescent="0.4">
      <c r="A3220" s="5">
        <v>7985</v>
      </c>
      <c r="B3220" s="3" t="s">
        <v>3149</v>
      </c>
      <c r="C3220" s="175" t="s">
        <v>42</v>
      </c>
    </row>
    <row r="3221" spans="1:3" x14ac:dyDescent="0.4">
      <c r="A3221" s="5">
        <v>7986</v>
      </c>
      <c r="B3221" s="3" t="s">
        <v>3150</v>
      </c>
      <c r="C3221" s="175" t="s">
        <v>51</v>
      </c>
    </row>
    <row r="3222" spans="1:3" x14ac:dyDescent="0.4">
      <c r="A3222" s="5">
        <v>7987</v>
      </c>
      <c r="B3222" s="3" t="s">
        <v>3151</v>
      </c>
      <c r="C3222" s="175" t="s">
        <v>42</v>
      </c>
    </row>
    <row r="3223" spans="1:3" x14ac:dyDescent="0.4">
      <c r="A3223" s="5">
        <v>7988</v>
      </c>
      <c r="B3223" s="3" t="s">
        <v>3152</v>
      </c>
      <c r="C3223" s="175" t="s">
        <v>42</v>
      </c>
    </row>
    <row r="3224" spans="1:3" x14ac:dyDescent="0.4">
      <c r="A3224" s="5">
        <v>7989</v>
      </c>
      <c r="B3224" s="3" t="s">
        <v>3153</v>
      </c>
      <c r="C3224" s="175" t="s">
        <v>51</v>
      </c>
    </row>
    <row r="3225" spans="1:3" x14ac:dyDescent="0.4">
      <c r="A3225" s="5">
        <v>7990</v>
      </c>
      <c r="B3225" s="3" t="s">
        <v>3154</v>
      </c>
      <c r="C3225" s="175" t="s">
        <v>42</v>
      </c>
    </row>
    <row r="3226" spans="1:3" x14ac:dyDescent="0.4">
      <c r="A3226" s="5">
        <v>7991</v>
      </c>
      <c r="B3226" s="3" t="s">
        <v>3155</v>
      </c>
      <c r="C3226" s="175" t="s">
        <v>42</v>
      </c>
    </row>
    <row r="3227" spans="1:3" x14ac:dyDescent="0.4">
      <c r="A3227" s="5">
        <v>7992</v>
      </c>
      <c r="B3227" s="3" t="s">
        <v>3156</v>
      </c>
      <c r="C3227" s="175" t="s">
        <v>51</v>
      </c>
    </row>
    <row r="3228" spans="1:3" x14ac:dyDescent="0.4">
      <c r="A3228" s="5">
        <v>7994</v>
      </c>
      <c r="B3228" s="3" t="s">
        <v>3157</v>
      </c>
      <c r="C3228" s="175" t="s">
        <v>42</v>
      </c>
    </row>
    <row r="3229" spans="1:3" x14ac:dyDescent="0.4">
      <c r="A3229" s="5">
        <v>7995</v>
      </c>
      <c r="B3229" s="3" t="s">
        <v>3158</v>
      </c>
      <c r="C3229" s="175" t="s">
        <v>42</v>
      </c>
    </row>
    <row r="3230" spans="1:3" x14ac:dyDescent="0.4">
      <c r="A3230" s="5">
        <v>7997</v>
      </c>
      <c r="B3230" s="3" t="s">
        <v>3159</v>
      </c>
      <c r="C3230" s="175" t="s">
        <v>50</v>
      </c>
    </row>
    <row r="3231" spans="1:3" x14ac:dyDescent="0.4">
      <c r="A3231" s="5">
        <v>7999</v>
      </c>
      <c r="B3231" s="3" t="s">
        <v>3160</v>
      </c>
      <c r="C3231" s="175" t="s">
        <v>42</v>
      </c>
    </row>
    <row r="3232" spans="1:3" x14ac:dyDescent="0.4">
      <c r="A3232" s="5">
        <v>8001</v>
      </c>
      <c r="B3232" s="3" t="s">
        <v>3161</v>
      </c>
      <c r="C3232" s="175" t="s">
        <v>42</v>
      </c>
    </row>
    <row r="3233" spans="1:3" x14ac:dyDescent="0.4">
      <c r="A3233" s="5">
        <v>8002</v>
      </c>
      <c r="B3233" s="3" t="s">
        <v>3162</v>
      </c>
      <c r="C3233" s="175" t="s">
        <v>42</v>
      </c>
    </row>
    <row r="3234" spans="1:3" x14ac:dyDescent="0.4">
      <c r="A3234" s="5">
        <v>8005</v>
      </c>
      <c r="B3234" s="3" t="s">
        <v>3163</v>
      </c>
      <c r="C3234" s="175" t="s">
        <v>42</v>
      </c>
    </row>
    <row r="3235" spans="1:3" x14ac:dyDescent="0.4">
      <c r="A3235" s="5">
        <v>8006</v>
      </c>
      <c r="B3235" s="3" t="s">
        <v>3164</v>
      </c>
      <c r="C3235" s="175" t="s">
        <v>42</v>
      </c>
    </row>
    <row r="3236" spans="1:3" x14ac:dyDescent="0.4">
      <c r="A3236" s="5">
        <v>8007</v>
      </c>
      <c r="B3236" s="3" t="s">
        <v>3165</v>
      </c>
      <c r="C3236" s="175" t="s">
        <v>42</v>
      </c>
    </row>
    <row r="3237" spans="1:3" x14ac:dyDescent="0.4">
      <c r="A3237" s="5">
        <v>8008</v>
      </c>
      <c r="B3237" s="3" t="s">
        <v>3166</v>
      </c>
      <c r="C3237" s="175" t="s">
        <v>3977</v>
      </c>
    </row>
    <row r="3238" spans="1:3" x14ac:dyDescent="0.4">
      <c r="A3238" s="5">
        <v>8011</v>
      </c>
      <c r="B3238" s="3" t="s">
        <v>3167</v>
      </c>
      <c r="C3238" s="175" t="s">
        <v>3977</v>
      </c>
    </row>
    <row r="3239" spans="1:3" x14ac:dyDescent="0.4">
      <c r="A3239" s="5">
        <v>8012</v>
      </c>
      <c r="B3239" s="3" t="s">
        <v>3168</v>
      </c>
      <c r="C3239" s="175" t="s">
        <v>42</v>
      </c>
    </row>
    <row r="3240" spans="1:3" x14ac:dyDescent="0.4">
      <c r="A3240" s="5">
        <v>8013</v>
      </c>
      <c r="B3240" s="3" t="s">
        <v>3169</v>
      </c>
      <c r="C3240" s="175" t="s">
        <v>3978</v>
      </c>
    </row>
    <row r="3241" spans="1:3" x14ac:dyDescent="0.4">
      <c r="A3241" s="5">
        <v>8014</v>
      </c>
      <c r="B3241" s="3" t="s">
        <v>3170</v>
      </c>
      <c r="C3241" s="175" t="s">
        <v>42</v>
      </c>
    </row>
    <row r="3242" spans="1:3" x14ac:dyDescent="0.4">
      <c r="A3242" s="5">
        <v>8015</v>
      </c>
      <c r="B3242" s="3" t="s">
        <v>3171</v>
      </c>
      <c r="C3242" s="175" t="s">
        <v>42</v>
      </c>
    </row>
    <row r="3243" spans="1:3" x14ac:dyDescent="0.4">
      <c r="A3243" s="5">
        <v>8016</v>
      </c>
      <c r="B3243" s="3" t="s">
        <v>3172</v>
      </c>
      <c r="C3243" s="175" t="s">
        <v>3977</v>
      </c>
    </row>
    <row r="3244" spans="1:3" x14ac:dyDescent="0.4">
      <c r="A3244" s="5">
        <v>8018</v>
      </c>
      <c r="B3244" s="3" t="s">
        <v>3173</v>
      </c>
      <c r="C3244" s="175" t="s">
        <v>42</v>
      </c>
    </row>
    <row r="3245" spans="1:3" x14ac:dyDescent="0.4">
      <c r="A3245" s="5">
        <v>8020</v>
      </c>
      <c r="B3245" s="3" t="s">
        <v>3174</v>
      </c>
      <c r="C3245" s="175" t="s">
        <v>42</v>
      </c>
    </row>
    <row r="3246" spans="1:3" x14ac:dyDescent="0.4">
      <c r="A3246" s="5">
        <v>8022</v>
      </c>
      <c r="B3246" s="3" t="s">
        <v>3175</v>
      </c>
      <c r="C3246" s="175" t="s">
        <v>42</v>
      </c>
    </row>
    <row r="3247" spans="1:3" x14ac:dyDescent="0.4">
      <c r="A3247" s="5">
        <v>8023</v>
      </c>
      <c r="B3247" s="3" t="s">
        <v>3176</v>
      </c>
      <c r="C3247" s="175" t="s">
        <v>42</v>
      </c>
    </row>
    <row r="3248" spans="1:3" x14ac:dyDescent="0.4">
      <c r="A3248" s="5">
        <v>8025</v>
      </c>
      <c r="B3248" s="3" t="s">
        <v>3177</v>
      </c>
      <c r="C3248" s="175" t="s">
        <v>42</v>
      </c>
    </row>
    <row r="3249" spans="1:3" x14ac:dyDescent="0.4">
      <c r="A3249" s="5">
        <v>8028</v>
      </c>
      <c r="B3249" s="3" t="s">
        <v>3178</v>
      </c>
      <c r="C3249" s="175" t="s">
        <v>3977</v>
      </c>
    </row>
    <row r="3250" spans="1:3" x14ac:dyDescent="0.4">
      <c r="A3250" s="5">
        <v>8029</v>
      </c>
      <c r="B3250" s="3" t="s">
        <v>3179</v>
      </c>
      <c r="C3250" s="175" t="s">
        <v>51</v>
      </c>
    </row>
    <row r="3251" spans="1:3" x14ac:dyDescent="0.4">
      <c r="A3251" s="5">
        <v>8030</v>
      </c>
      <c r="B3251" s="3" t="s">
        <v>3180</v>
      </c>
      <c r="C3251" s="175" t="s">
        <v>42</v>
      </c>
    </row>
    <row r="3252" spans="1:3" x14ac:dyDescent="0.4">
      <c r="A3252" s="5">
        <v>8031</v>
      </c>
      <c r="B3252" s="3" t="s">
        <v>3181</v>
      </c>
      <c r="C3252" s="175" t="s">
        <v>42</v>
      </c>
    </row>
    <row r="3253" spans="1:3" x14ac:dyDescent="0.4">
      <c r="A3253" s="5">
        <v>8032</v>
      </c>
      <c r="B3253" s="3" t="s">
        <v>3182</v>
      </c>
      <c r="C3253" s="175" t="s">
        <v>42</v>
      </c>
    </row>
    <row r="3254" spans="1:3" x14ac:dyDescent="0.4">
      <c r="A3254" s="5">
        <v>8035</v>
      </c>
      <c r="B3254" s="3" t="s">
        <v>3183</v>
      </c>
      <c r="C3254" s="175" t="s">
        <v>42</v>
      </c>
    </row>
    <row r="3255" spans="1:3" x14ac:dyDescent="0.4">
      <c r="A3255" s="5">
        <v>8036</v>
      </c>
      <c r="B3255" s="3" t="s">
        <v>3184</v>
      </c>
      <c r="C3255" s="175" t="s">
        <v>42</v>
      </c>
    </row>
    <row r="3256" spans="1:3" x14ac:dyDescent="0.4">
      <c r="A3256" s="5">
        <v>8037</v>
      </c>
      <c r="B3256" s="3" t="s">
        <v>3185</v>
      </c>
      <c r="C3256" s="175" t="s">
        <v>42</v>
      </c>
    </row>
    <row r="3257" spans="1:3" x14ac:dyDescent="0.4">
      <c r="A3257" s="5">
        <v>8038</v>
      </c>
      <c r="B3257" s="3" t="s">
        <v>3186</v>
      </c>
      <c r="C3257" s="175" t="s">
        <v>42</v>
      </c>
    </row>
    <row r="3258" spans="1:3" x14ac:dyDescent="0.4">
      <c r="A3258" s="5">
        <v>8039</v>
      </c>
      <c r="B3258" s="3" t="s">
        <v>3187</v>
      </c>
      <c r="C3258" s="175" t="s">
        <v>42</v>
      </c>
    </row>
    <row r="3259" spans="1:3" x14ac:dyDescent="0.4">
      <c r="A3259" s="5">
        <v>8040</v>
      </c>
      <c r="B3259" s="3" t="s">
        <v>3188</v>
      </c>
      <c r="C3259" s="175" t="s">
        <v>51</v>
      </c>
    </row>
    <row r="3260" spans="1:3" x14ac:dyDescent="0.4">
      <c r="A3260" s="5">
        <v>8041</v>
      </c>
      <c r="B3260" s="3" t="s">
        <v>3189</v>
      </c>
      <c r="C3260" s="175" t="s">
        <v>42</v>
      </c>
    </row>
    <row r="3261" spans="1:3" x14ac:dyDescent="0.4">
      <c r="A3261" s="5">
        <v>8043</v>
      </c>
      <c r="B3261" s="3" t="s">
        <v>3190</v>
      </c>
      <c r="C3261" s="175" t="s">
        <v>42</v>
      </c>
    </row>
    <row r="3262" spans="1:3" x14ac:dyDescent="0.4">
      <c r="A3262" s="5">
        <v>8044</v>
      </c>
      <c r="B3262" s="3" t="s">
        <v>3191</v>
      </c>
      <c r="C3262" s="175" t="s">
        <v>42</v>
      </c>
    </row>
    <row r="3263" spans="1:3" x14ac:dyDescent="0.4">
      <c r="A3263" s="5">
        <v>8045</v>
      </c>
      <c r="B3263" s="3" t="s">
        <v>3192</v>
      </c>
      <c r="C3263" s="175" t="s">
        <v>42</v>
      </c>
    </row>
    <row r="3264" spans="1:3" x14ac:dyDescent="0.4">
      <c r="A3264" s="5">
        <v>8046</v>
      </c>
      <c r="B3264" s="3" t="s">
        <v>3193</v>
      </c>
      <c r="C3264" s="175" t="s">
        <v>42</v>
      </c>
    </row>
    <row r="3265" spans="1:4" x14ac:dyDescent="0.4">
      <c r="A3265" s="5">
        <v>8050</v>
      </c>
      <c r="B3265" s="3" t="s">
        <v>3194</v>
      </c>
      <c r="C3265" s="175" t="s">
        <v>42</v>
      </c>
    </row>
    <row r="3266" spans="1:4" x14ac:dyDescent="0.4">
      <c r="A3266" s="5">
        <v>8051</v>
      </c>
      <c r="B3266" s="3" t="s">
        <v>3195</v>
      </c>
      <c r="C3266" s="175" t="s">
        <v>42</v>
      </c>
    </row>
    <row r="3267" spans="1:4" x14ac:dyDescent="0.4">
      <c r="A3267" s="5">
        <v>8052</v>
      </c>
      <c r="B3267" s="3" t="s">
        <v>3196</v>
      </c>
      <c r="C3267" s="175" t="s">
        <v>42</v>
      </c>
    </row>
    <row r="3268" spans="1:4" x14ac:dyDescent="0.4">
      <c r="A3268" s="5">
        <v>8053</v>
      </c>
      <c r="B3268" s="3" t="s">
        <v>3197</v>
      </c>
      <c r="C3268" s="175" t="s">
        <v>42</v>
      </c>
    </row>
    <row r="3269" spans="1:4" x14ac:dyDescent="0.4">
      <c r="A3269" s="5">
        <v>8056</v>
      </c>
      <c r="B3269" s="3" t="s">
        <v>3198</v>
      </c>
      <c r="C3269" s="175" t="s">
        <v>42</v>
      </c>
    </row>
    <row r="3270" spans="1:4" x14ac:dyDescent="0.4">
      <c r="A3270" s="5">
        <v>8057</v>
      </c>
      <c r="B3270" s="3" t="s">
        <v>3199</v>
      </c>
      <c r="C3270" s="175" t="s">
        <v>46</v>
      </c>
    </row>
    <row r="3271" spans="1:4" x14ac:dyDescent="0.4">
      <c r="A3271" s="5">
        <v>8058</v>
      </c>
      <c r="B3271" s="3" t="s">
        <v>3200</v>
      </c>
      <c r="C3271" s="175" t="s">
        <v>42</v>
      </c>
    </row>
    <row r="3272" spans="1:4" x14ac:dyDescent="0.4">
      <c r="A3272" s="5">
        <v>8059</v>
      </c>
      <c r="B3272" s="3" t="s">
        <v>3201</v>
      </c>
      <c r="C3272" s="175" t="s">
        <v>42</v>
      </c>
    </row>
    <row r="3273" spans="1:4" x14ac:dyDescent="0.4">
      <c r="A3273" s="5">
        <v>8060</v>
      </c>
      <c r="B3273" s="3" t="s">
        <v>3202</v>
      </c>
      <c r="C3273" s="175" t="s">
        <v>51</v>
      </c>
    </row>
    <row r="3274" spans="1:4" x14ac:dyDescent="0.4">
      <c r="A3274" s="5">
        <v>8061</v>
      </c>
      <c r="B3274" s="3" t="s">
        <v>3203</v>
      </c>
      <c r="C3274" s="175" t="s">
        <v>42</v>
      </c>
    </row>
    <row r="3275" spans="1:4" x14ac:dyDescent="0.4">
      <c r="A3275" s="5">
        <v>8065</v>
      </c>
      <c r="B3275" s="3" t="s">
        <v>3204</v>
      </c>
      <c r="C3275" s="175" t="s">
        <v>42</v>
      </c>
    </row>
    <row r="3276" spans="1:4" x14ac:dyDescent="0.4">
      <c r="A3276" s="5">
        <v>8066</v>
      </c>
      <c r="B3276" s="3" t="s">
        <v>3205</v>
      </c>
      <c r="C3276" s="175" t="s">
        <v>42</v>
      </c>
    </row>
    <row r="3277" spans="1:4" x14ac:dyDescent="0.4">
      <c r="A3277" s="5">
        <v>8068</v>
      </c>
      <c r="B3277" s="3" t="s">
        <v>3206</v>
      </c>
      <c r="C3277" s="175" t="s">
        <v>3978</v>
      </c>
      <c r="D3277" s="181">
        <v>43910</v>
      </c>
    </row>
    <row r="3278" spans="1:4" x14ac:dyDescent="0.4">
      <c r="A3278" s="5">
        <v>8070</v>
      </c>
      <c r="B3278" s="3" t="s">
        <v>3207</v>
      </c>
      <c r="C3278" s="175" t="s">
        <v>42</v>
      </c>
    </row>
    <row r="3279" spans="1:4" x14ac:dyDescent="0.4">
      <c r="A3279" s="5">
        <v>8071</v>
      </c>
      <c r="B3279" s="3" t="s">
        <v>3208</v>
      </c>
      <c r="C3279" s="175" t="s">
        <v>42</v>
      </c>
    </row>
    <row r="3280" spans="1:4" x14ac:dyDescent="0.4">
      <c r="A3280" s="5">
        <v>8072</v>
      </c>
      <c r="B3280" s="3" t="s">
        <v>3209</v>
      </c>
      <c r="C3280" s="175" t="s">
        <v>42</v>
      </c>
    </row>
    <row r="3281" spans="1:4" x14ac:dyDescent="0.4">
      <c r="A3281" s="5">
        <v>8074</v>
      </c>
      <c r="B3281" s="3" t="s">
        <v>3210</v>
      </c>
      <c r="C3281" s="175" t="s">
        <v>42</v>
      </c>
    </row>
    <row r="3282" spans="1:4" x14ac:dyDescent="0.4">
      <c r="A3282" s="5">
        <v>8075</v>
      </c>
      <c r="B3282" s="3" t="s">
        <v>3211</v>
      </c>
      <c r="C3282" s="175" t="s">
        <v>42</v>
      </c>
    </row>
    <row r="3283" spans="1:4" x14ac:dyDescent="0.4">
      <c r="A3283" s="5">
        <v>8076</v>
      </c>
      <c r="B3283" s="3" t="s">
        <v>3212</v>
      </c>
      <c r="C3283" s="175" t="s">
        <v>42</v>
      </c>
    </row>
    <row r="3284" spans="1:4" x14ac:dyDescent="0.4">
      <c r="A3284" s="5">
        <v>8077</v>
      </c>
      <c r="B3284" s="3" t="s">
        <v>3213</v>
      </c>
      <c r="C3284" s="175" t="s">
        <v>49</v>
      </c>
    </row>
    <row r="3285" spans="1:4" x14ac:dyDescent="0.4">
      <c r="A3285" s="5">
        <v>8078</v>
      </c>
      <c r="B3285" s="3" t="s">
        <v>3214</v>
      </c>
      <c r="C3285" s="175" t="s">
        <v>42</v>
      </c>
    </row>
    <row r="3286" spans="1:4" x14ac:dyDescent="0.4">
      <c r="A3286" s="5">
        <v>8079</v>
      </c>
      <c r="B3286" s="3" t="s">
        <v>3215</v>
      </c>
      <c r="C3286" s="175" t="s">
        <v>49</v>
      </c>
    </row>
    <row r="3287" spans="1:4" x14ac:dyDescent="0.4">
      <c r="A3287" s="5">
        <v>8081</v>
      </c>
      <c r="B3287" s="3" t="s">
        <v>3216</v>
      </c>
      <c r="C3287" s="175" t="s">
        <v>42</v>
      </c>
    </row>
    <row r="3288" spans="1:4" x14ac:dyDescent="0.4">
      <c r="A3288" s="5">
        <v>8084</v>
      </c>
      <c r="B3288" s="3" t="s">
        <v>3217</v>
      </c>
      <c r="C3288" s="175" t="s">
        <v>42</v>
      </c>
      <c r="D3288" s="181">
        <v>43881</v>
      </c>
    </row>
    <row r="3289" spans="1:4" x14ac:dyDescent="0.4">
      <c r="A3289" s="5">
        <v>8085</v>
      </c>
      <c r="B3289" s="3" t="s">
        <v>3218</v>
      </c>
      <c r="C3289" s="175" t="s">
        <v>42</v>
      </c>
    </row>
    <row r="3290" spans="1:4" x14ac:dyDescent="0.4">
      <c r="A3290" s="5">
        <v>8086</v>
      </c>
      <c r="B3290" s="3" t="s">
        <v>3219</v>
      </c>
      <c r="C3290" s="175" t="s">
        <v>42</v>
      </c>
    </row>
    <row r="3291" spans="1:4" x14ac:dyDescent="0.4">
      <c r="A3291" s="5">
        <v>8087</v>
      </c>
      <c r="B3291" s="3" t="s">
        <v>3220</v>
      </c>
      <c r="C3291" s="175" t="s">
        <v>42</v>
      </c>
    </row>
    <row r="3292" spans="1:4" x14ac:dyDescent="0.4">
      <c r="A3292" s="5">
        <v>8088</v>
      </c>
      <c r="B3292" s="3" t="s">
        <v>3221</v>
      </c>
      <c r="C3292" s="175" t="s">
        <v>42</v>
      </c>
    </row>
    <row r="3293" spans="1:4" x14ac:dyDescent="0.4">
      <c r="A3293" s="5">
        <v>8089</v>
      </c>
      <c r="B3293" s="3" t="s">
        <v>3222</v>
      </c>
      <c r="C3293" s="175" t="s">
        <v>42</v>
      </c>
      <c r="D3293" s="181">
        <v>43881</v>
      </c>
    </row>
    <row r="3294" spans="1:4" x14ac:dyDescent="0.4">
      <c r="A3294" s="5">
        <v>8090</v>
      </c>
      <c r="B3294" s="3" t="s">
        <v>3223</v>
      </c>
      <c r="C3294" s="175" t="s">
        <v>51</v>
      </c>
    </row>
    <row r="3295" spans="1:4" x14ac:dyDescent="0.4">
      <c r="A3295" s="5">
        <v>8091</v>
      </c>
      <c r="B3295" s="3" t="s">
        <v>3224</v>
      </c>
      <c r="C3295" s="175" t="s">
        <v>42</v>
      </c>
    </row>
    <row r="3296" spans="1:4" x14ac:dyDescent="0.4">
      <c r="A3296" s="5">
        <v>8093</v>
      </c>
      <c r="B3296" s="3" t="s">
        <v>3225</v>
      </c>
      <c r="C3296" s="175" t="s">
        <v>42</v>
      </c>
    </row>
    <row r="3297" spans="1:4" x14ac:dyDescent="0.4">
      <c r="A3297" s="5">
        <v>8095</v>
      </c>
      <c r="B3297" s="3" t="s">
        <v>2151</v>
      </c>
      <c r="C3297" s="175" t="s">
        <v>50</v>
      </c>
    </row>
    <row r="3298" spans="1:4" x14ac:dyDescent="0.4">
      <c r="A3298" s="5">
        <v>8096</v>
      </c>
      <c r="B3298" s="3" t="s">
        <v>3226</v>
      </c>
      <c r="C3298" s="175" t="s">
        <v>42</v>
      </c>
    </row>
    <row r="3299" spans="1:4" x14ac:dyDescent="0.4">
      <c r="A3299" s="5">
        <v>8097</v>
      </c>
      <c r="B3299" s="3" t="s">
        <v>3227</v>
      </c>
      <c r="C3299" s="175" t="s">
        <v>42</v>
      </c>
    </row>
    <row r="3300" spans="1:4" x14ac:dyDescent="0.4">
      <c r="A3300" s="5">
        <v>8098</v>
      </c>
      <c r="B3300" s="3" t="s">
        <v>3228</v>
      </c>
      <c r="C3300" s="175" t="s">
        <v>42</v>
      </c>
    </row>
    <row r="3301" spans="1:4" x14ac:dyDescent="0.4">
      <c r="A3301" s="5">
        <v>8101</v>
      </c>
      <c r="B3301" s="3" t="s">
        <v>3229</v>
      </c>
      <c r="C3301" s="175" t="s">
        <v>42</v>
      </c>
    </row>
    <row r="3302" spans="1:4" x14ac:dyDescent="0.4">
      <c r="A3302" s="5">
        <v>8103</v>
      </c>
      <c r="B3302" s="3" t="s">
        <v>3230</v>
      </c>
      <c r="C3302" s="175" t="s">
        <v>42</v>
      </c>
    </row>
    <row r="3303" spans="1:4" x14ac:dyDescent="0.4">
      <c r="A3303" s="5">
        <v>8104</v>
      </c>
      <c r="B3303" s="3" t="s">
        <v>3231</v>
      </c>
      <c r="C3303" s="175" t="s">
        <v>42</v>
      </c>
    </row>
    <row r="3304" spans="1:4" x14ac:dyDescent="0.4">
      <c r="A3304" s="5">
        <v>8105</v>
      </c>
      <c r="B3304" s="3" t="s">
        <v>3232</v>
      </c>
      <c r="C3304" s="175" t="s">
        <v>42</v>
      </c>
    </row>
    <row r="3305" spans="1:4" x14ac:dyDescent="0.4">
      <c r="A3305" s="5">
        <v>8107</v>
      </c>
      <c r="B3305" s="3" t="s">
        <v>3233</v>
      </c>
      <c r="C3305" s="175" t="s">
        <v>42</v>
      </c>
    </row>
    <row r="3306" spans="1:4" x14ac:dyDescent="0.4">
      <c r="A3306" s="5">
        <v>8108</v>
      </c>
      <c r="B3306" s="3" t="s">
        <v>3234</v>
      </c>
      <c r="C3306" s="175" t="s">
        <v>42</v>
      </c>
      <c r="D3306" s="181">
        <v>43910</v>
      </c>
    </row>
    <row r="3307" spans="1:4" x14ac:dyDescent="0.4">
      <c r="A3307" s="5">
        <v>8111</v>
      </c>
      <c r="B3307" s="3" t="s">
        <v>3235</v>
      </c>
      <c r="C3307" s="175" t="s">
        <v>42</v>
      </c>
    </row>
    <row r="3308" spans="1:4" x14ac:dyDescent="0.4">
      <c r="A3308" s="5">
        <v>8113</v>
      </c>
      <c r="B3308" s="3" t="s">
        <v>3236</v>
      </c>
      <c r="C3308" s="175" t="s">
        <v>51</v>
      </c>
    </row>
    <row r="3309" spans="1:4" x14ac:dyDescent="0.4">
      <c r="A3309" s="5">
        <v>8114</v>
      </c>
      <c r="B3309" s="3" t="s">
        <v>3237</v>
      </c>
      <c r="C3309" s="175" t="s">
        <v>42</v>
      </c>
    </row>
    <row r="3310" spans="1:4" x14ac:dyDescent="0.4">
      <c r="A3310" s="5">
        <v>8115</v>
      </c>
      <c r="B3310" s="3" t="s">
        <v>3238</v>
      </c>
      <c r="C3310" s="175" t="s">
        <v>42</v>
      </c>
    </row>
    <row r="3311" spans="1:4" x14ac:dyDescent="0.4">
      <c r="A3311" s="5">
        <v>8117</v>
      </c>
      <c r="B3311" s="3" t="s">
        <v>3239</v>
      </c>
      <c r="C3311" s="175" t="s">
        <v>42</v>
      </c>
    </row>
    <row r="3312" spans="1:4" x14ac:dyDescent="0.4">
      <c r="A3312" s="5">
        <v>8118</v>
      </c>
      <c r="B3312" s="3" t="s">
        <v>3240</v>
      </c>
      <c r="C3312" s="175" t="s">
        <v>42</v>
      </c>
      <c r="D3312" s="181">
        <v>43881</v>
      </c>
    </row>
    <row r="3313" spans="1:3" x14ac:dyDescent="0.4">
      <c r="A3313" s="5">
        <v>8119</v>
      </c>
      <c r="B3313" s="3" t="s">
        <v>3241</v>
      </c>
      <c r="C3313" s="175" t="s">
        <v>42</v>
      </c>
    </row>
    <row r="3314" spans="1:3" x14ac:dyDescent="0.4">
      <c r="A3314" s="5">
        <v>8123</v>
      </c>
      <c r="B3314" s="3" t="s">
        <v>3242</v>
      </c>
      <c r="C3314" s="175" t="s">
        <v>42</v>
      </c>
    </row>
    <row r="3315" spans="1:3" x14ac:dyDescent="0.4">
      <c r="A3315" s="5">
        <v>8125</v>
      </c>
      <c r="B3315" s="3" t="s">
        <v>3243</v>
      </c>
      <c r="C3315" s="175" t="s">
        <v>3977</v>
      </c>
    </row>
    <row r="3316" spans="1:3" x14ac:dyDescent="0.4">
      <c r="A3316" s="5">
        <v>8127</v>
      </c>
      <c r="B3316" s="3" t="s">
        <v>3244</v>
      </c>
      <c r="C3316" s="175" t="s">
        <v>47</v>
      </c>
    </row>
    <row r="3317" spans="1:3" x14ac:dyDescent="0.4">
      <c r="A3317" s="5">
        <v>8129</v>
      </c>
      <c r="B3317" s="3" t="s">
        <v>3245</v>
      </c>
      <c r="C3317" s="175" t="s">
        <v>42</v>
      </c>
    </row>
    <row r="3318" spans="1:3" x14ac:dyDescent="0.4">
      <c r="A3318" s="5">
        <v>8130</v>
      </c>
      <c r="B3318" s="3" t="s">
        <v>3246</v>
      </c>
      <c r="C3318" s="175" t="s">
        <v>42</v>
      </c>
    </row>
    <row r="3319" spans="1:3" x14ac:dyDescent="0.4">
      <c r="A3319" s="5">
        <v>8131</v>
      </c>
      <c r="B3319" s="3" t="s">
        <v>3247</v>
      </c>
      <c r="C3319" s="175" t="s">
        <v>42</v>
      </c>
    </row>
    <row r="3320" spans="1:3" x14ac:dyDescent="0.4">
      <c r="A3320" s="5">
        <v>8132</v>
      </c>
      <c r="B3320" s="3" t="s">
        <v>3248</v>
      </c>
      <c r="C3320" s="175" t="s">
        <v>42</v>
      </c>
    </row>
    <row r="3321" spans="1:3" x14ac:dyDescent="0.4">
      <c r="A3321" s="5">
        <v>8133</v>
      </c>
      <c r="B3321" s="3" t="s">
        <v>3249</v>
      </c>
      <c r="C3321" s="175" t="s">
        <v>42</v>
      </c>
    </row>
    <row r="3322" spans="1:3" x14ac:dyDescent="0.4">
      <c r="A3322" s="5">
        <v>8135</v>
      </c>
      <c r="B3322" s="3" t="s">
        <v>3250</v>
      </c>
      <c r="C3322" s="175" t="s">
        <v>42</v>
      </c>
    </row>
    <row r="3323" spans="1:3" x14ac:dyDescent="0.4">
      <c r="A3323" s="5">
        <v>8136</v>
      </c>
      <c r="B3323" s="3" t="s">
        <v>3251</v>
      </c>
      <c r="C3323" s="175" t="s">
        <v>42</v>
      </c>
    </row>
    <row r="3324" spans="1:3" x14ac:dyDescent="0.4">
      <c r="A3324" s="5">
        <v>8137</v>
      </c>
      <c r="B3324" s="3" t="s">
        <v>3252</v>
      </c>
      <c r="C3324" s="175" t="s">
        <v>42</v>
      </c>
    </row>
    <row r="3325" spans="1:3" x14ac:dyDescent="0.4">
      <c r="A3325" s="5">
        <v>8138</v>
      </c>
      <c r="B3325" s="3" t="s">
        <v>3253</v>
      </c>
      <c r="C3325" s="175" t="s">
        <v>42</v>
      </c>
    </row>
    <row r="3326" spans="1:3" x14ac:dyDescent="0.4">
      <c r="A3326" s="5">
        <v>8139</v>
      </c>
      <c r="B3326" s="3" t="s">
        <v>3254</v>
      </c>
      <c r="C3326" s="175" t="s">
        <v>42</v>
      </c>
    </row>
    <row r="3327" spans="1:3" x14ac:dyDescent="0.4">
      <c r="A3327" s="5">
        <v>8140</v>
      </c>
      <c r="B3327" s="3" t="s">
        <v>3255</v>
      </c>
      <c r="C3327" s="175" t="s">
        <v>42</v>
      </c>
    </row>
    <row r="3328" spans="1:3" x14ac:dyDescent="0.4">
      <c r="A3328" s="5">
        <v>8141</v>
      </c>
      <c r="B3328" s="3" t="s">
        <v>3256</v>
      </c>
      <c r="C3328" s="175" t="s">
        <v>42</v>
      </c>
    </row>
    <row r="3329" spans="1:3" x14ac:dyDescent="0.4">
      <c r="A3329" s="5">
        <v>8142</v>
      </c>
      <c r="B3329" s="3" t="s">
        <v>3257</v>
      </c>
      <c r="C3329" s="175" t="s">
        <v>3978</v>
      </c>
    </row>
    <row r="3330" spans="1:3" x14ac:dyDescent="0.4">
      <c r="A3330" s="5">
        <v>8143</v>
      </c>
      <c r="B3330" s="3" t="s">
        <v>3258</v>
      </c>
      <c r="C3330" s="175" t="s">
        <v>3977</v>
      </c>
    </row>
    <row r="3331" spans="1:3" x14ac:dyDescent="0.4">
      <c r="A3331" s="5">
        <v>8144</v>
      </c>
      <c r="B3331" s="3" t="s">
        <v>3259</v>
      </c>
      <c r="C3331" s="175" t="s">
        <v>42</v>
      </c>
    </row>
    <row r="3332" spans="1:3" x14ac:dyDescent="0.4">
      <c r="A3332" s="5">
        <v>8145</v>
      </c>
      <c r="B3332" s="3" t="s">
        <v>3260</v>
      </c>
      <c r="C3332" s="175" t="s">
        <v>42</v>
      </c>
    </row>
    <row r="3333" spans="1:3" x14ac:dyDescent="0.4">
      <c r="A3333" s="5">
        <v>8147</v>
      </c>
      <c r="B3333" s="3" t="s">
        <v>3261</v>
      </c>
      <c r="C3333" s="175" t="s">
        <v>42</v>
      </c>
    </row>
    <row r="3334" spans="1:3" x14ac:dyDescent="0.4">
      <c r="A3334" s="5">
        <v>8150</v>
      </c>
      <c r="B3334" s="3" t="s">
        <v>3262</v>
      </c>
      <c r="C3334" s="175" t="s">
        <v>42</v>
      </c>
    </row>
    <row r="3335" spans="1:3" x14ac:dyDescent="0.4">
      <c r="A3335" s="5">
        <v>8151</v>
      </c>
      <c r="B3335" s="3" t="s">
        <v>3263</v>
      </c>
      <c r="C3335" s="175" t="s">
        <v>48</v>
      </c>
    </row>
    <row r="3336" spans="1:3" x14ac:dyDescent="0.4">
      <c r="A3336" s="5">
        <v>8152</v>
      </c>
      <c r="B3336" s="3" t="s">
        <v>3264</v>
      </c>
      <c r="C3336" s="175" t="s">
        <v>42</v>
      </c>
    </row>
    <row r="3337" spans="1:3" x14ac:dyDescent="0.4">
      <c r="A3337" s="5">
        <v>8153</v>
      </c>
      <c r="B3337" s="3" t="s">
        <v>3265</v>
      </c>
      <c r="C3337" s="175" t="s">
        <v>42</v>
      </c>
    </row>
    <row r="3338" spans="1:3" x14ac:dyDescent="0.4">
      <c r="A3338" s="5">
        <v>8154</v>
      </c>
      <c r="B3338" s="3" t="s">
        <v>3266</v>
      </c>
      <c r="C3338" s="175" t="s">
        <v>42</v>
      </c>
    </row>
    <row r="3339" spans="1:3" x14ac:dyDescent="0.4">
      <c r="A3339" s="5">
        <v>8155</v>
      </c>
      <c r="B3339" s="3" t="s">
        <v>3267</v>
      </c>
      <c r="C3339" s="175" t="s">
        <v>44</v>
      </c>
    </row>
    <row r="3340" spans="1:3" x14ac:dyDescent="0.4">
      <c r="A3340" s="5">
        <v>8157</v>
      </c>
      <c r="B3340" s="3" t="s">
        <v>3268</v>
      </c>
      <c r="C3340" s="175" t="s">
        <v>42</v>
      </c>
    </row>
    <row r="3341" spans="1:3" x14ac:dyDescent="0.4">
      <c r="A3341" s="5">
        <v>8158</v>
      </c>
      <c r="B3341" s="3" t="s">
        <v>3269</v>
      </c>
      <c r="C3341" s="175" t="s">
        <v>42</v>
      </c>
    </row>
    <row r="3342" spans="1:3" x14ac:dyDescent="0.4">
      <c r="A3342" s="5">
        <v>8159</v>
      </c>
      <c r="B3342" s="3" t="s">
        <v>3270</v>
      </c>
      <c r="C3342" s="175" t="s">
        <v>42</v>
      </c>
    </row>
    <row r="3343" spans="1:3" x14ac:dyDescent="0.4">
      <c r="A3343" s="5">
        <v>8160</v>
      </c>
      <c r="B3343" s="3" t="s">
        <v>3271</v>
      </c>
      <c r="C3343" s="175" t="s">
        <v>42</v>
      </c>
    </row>
    <row r="3344" spans="1:3" x14ac:dyDescent="0.4">
      <c r="A3344" s="5">
        <v>8163</v>
      </c>
      <c r="B3344" s="3" t="s">
        <v>3272</v>
      </c>
      <c r="C3344" s="175" t="s">
        <v>42</v>
      </c>
    </row>
    <row r="3345" spans="1:3" x14ac:dyDescent="0.4">
      <c r="A3345" s="5">
        <v>8165</v>
      </c>
      <c r="B3345" s="3" t="s">
        <v>3273</v>
      </c>
      <c r="C3345" s="175" t="s">
        <v>51</v>
      </c>
    </row>
    <row r="3346" spans="1:3" x14ac:dyDescent="0.4">
      <c r="A3346" s="5">
        <v>8166</v>
      </c>
      <c r="B3346" s="3" t="s">
        <v>3274</v>
      </c>
      <c r="C3346" s="175" t="s">
        <v>3977</v>
      </c>
    </row>
    <row r="3347" spans="1:3" x14ac:dyDescent="0.4">
      <c r="A3347" s="5">
        <v>8167</v>
      </c>
      <c r="B3347" s="3" t="s">
        <v>3275</v>
      </c>
      <c r="C3347" s="175" t="s">
        <v>3977</v>
      </c>
    </row>
    <row r="3348" spans="1:3" x14ac:dyDescent="0.4">
      <c r="A3348" s="5">
        <v>8168</v>
      </c>
      <c r="B3348" s="3" t="s">
        <v>3276</v>
      </c>
      <c r="C3348" s="175" t="s">
        <v>3977</v>
      </c>
    </row>
    <row r="3349" spans="1:3" x14ac:dyDescent="0.4">
      <c r="A3349" s="5">
        <v>8173</v>
      </c>
      <c r="B3349" s="3" t="s">
        <v>3277</v>
      </c>
      <c r="C3349" s="175" t="s">
        <v>42</v>
      </c>
    </row>
    <row r="3350" spans="1:3" x14ac:dyDescent="0.4">
      <c r="A3350" s="5">
        <v>8174</v>
      </c>
      <c r="B3350" s="3" t="s">
        <v>3278</v>
      </c>
      <c r="C3350" s="175" t="s">
        <v>42</v>
      </c>
    </row>
    <row r="3351" spans="1:3" x14ac:dyDescent="0.4">
      <c r="A3351" s="5">
        <v>8179</v>
      </c>
      <c r="B3351" s="3" t="s">
        <v>3279</v>
      </c>
      <c r="C3351" s="175" t="s">
        <v>51</v>
      </c>
    </row>
    <row r="3352" spans="1:3" x14ac:dyDescent="0.4">
      <c r="A3352" s="5">
        <v>8181</v>
      </c>
      <c r="B3352" s="3" t="s">
        <v>3280</v>
      </c>
      <c r="C3352" s="175" t="s">
        <v>3977</v>
      </c>
    </row>
    <row r="3353" spans="1:3" x14ac:dyDescent="0.4">
      <c r="A3353" s="5">
        <v>8182</v>
      </c>
      <c r="B3353" s="3" t="s">
        <v>3281</v>
      </c>
      <c r="C3353" s="175" t="s">
        <v>42</v>
      </c>
    </row>
    <row r="3354" spans="1:3" x14ac:dyDescent="0.4">
      <c r="A3354" s="5">
        <v>8184</v>
      </c>
      <c r="B3354" s="3" t="s">
        <v>3282</v>
      </c>
      <c r="C3354" s="175" t="s">
        <v>47</v>
      </c>
    </row>
    <row r="3355" spans="1:3" x14ac:dyDescent="0.4">
      <c r="A3355" s="5">
        <v>8185</v>
      </c>
      <c r="B3355" s="3" t="s">
        <v>3283</v>
      </c>
      <c r="C3355" s="175" t="s">
        <v>3977</v>
      </c>
    </row>
    <row r="3356" spans="1:3" x14ac:dyDescent="0.4">
      <c r="A3356" s="5">
        <v>8186</v>
      </c>
      <c r="B3356" s="3" t="s">
        <v>3284</v>
      </c>
      <c r="C3356" s="175" t="s">
        <v>43</v>
      </c>
    </row>
    <row r="3357" spans="1:3" x14ac:dyDescent="0.4">
      <c r="A3357" s="5">
        <v>8190</v>
      </c>
      <c r="B3357" s="3" t="s">
        <v>3285</v>
      </c>
      <c r="C3357" s="175" t="s">
        <v>42</v>
      </c>
    </row>
    <row r="3358" spans="1:3" x14ac:dyDescent="0.4">
      <c r="A3358" s="5">
        <v>8194</v>
      </c>
      <c r="B3358" s="3" t="s">
        <v>3286</v>
      </c>
      <c r="C3358" s="175" t="s">
        <v>3977</v>
      </c>
    </row>
    <row r="3359" spans="1:3" x14ac:dyDescent="0.4">
      <c r="A3359" s="5">
        <v>8198</v>
      </c>
      <c r="B3359" s="3" t="s">
        <v>3287</v>
      </c>
      <c r="C3359" s="175" t="s">
        <v>3977</v>
      </c>
    </row>
    <row r="3360" spans="1:3" x14ac:dyDescent="0.4">
      <c r="A3360" s="5">
        <v>8200</v>
      </c>
      <c r="B3360" s="3" t="s">
        <v>3288</v>
      </c>
      <c r="C3360" s="175" t="s">
        <v>3977</v>
      </c>
    </row>
    <row r="3361" spans="1:3" x14ac:dyDescent="0.4">
      <c r="A3361" s="5">
        <v>8202</v>
      </c>
      <c r="B3361" s="3" t="s">
        <v>3289</v>
      </c>
      <c r="C3361" s="175" t="s">
        <v>51</v>
      </c>
    </row>
    <row r="3362" spans="1:3" x14ac:dyDescent="0.4">
      <c r="A3362" s="5">
        <v>8203</v>
      </c>
      <c r="B3362" s="3" t="s">
        <v>3290</v>
      </c>
      <c r="C3362" s="175" t="s">
        <v>3977</v>
      </c>
    </row>
    <row r="3363" spans="1:3" x14ac:dyDescent="0.4">
      <c r="A3363" s="5">
        <v>8207</v>
      </c>
      <c r="B3363" s="3" t="s">
        <v>3291</v>
      </c>
      <c r="C3363" s="175" t="s">
        <v>42</v>
      </c>
    </row>
    <row r="3364" spans="1:3" x14ac:dyDescent="0.4">
      <c r="A3364" s="5">
        <v>8208</v>
      </c>
      <c r="B3364" s="3" t="s">
        <v>3292</v>
      </c>
      <c r="C3364" s="175" t="s">
        <v>42</v>
      </c>
    </row>
    <row r="3365" spans="1:3" x14ac:dyDescent="0.4">
      <c r="A3365" s="5">
        <v>8209</v>
      </c>
      <c r="B3365" s="3" t="s">
        <v>3293</v>
      </c>
      <c r="C3365" s="175" t="s">
        <v>42</v>
      </c>
    </row>
    <row r="3366" spans="1:3" x14ac:dyDescent="0.4">
      <c r="A3366" s="5">
        <v>8214</v>
      </c>
      <c r="B3366" s="3" t="s">
        <v>3294</v>
      </c>
      <c r="C3366" s="175" t="s">
        <v>42</v>
      </c>
    </row>
    <row r="3367" spans="1:3" x14ac:dyDescent="0.4">
      <c r="A3367" s="5">
        <v>8215</v>
      </c>
      <c r="B3367" s="3" t="s">
        <v>3295</v>
      </c>
      <c r="C3367" s="175" t="s">
        <v>42</v>
      </c>
    </row>
    <row r="3368" spans="1:3" x14ac:dyDescent="0.4">
      <c r="A3368" s="5">
        <v>8217</v>
      </c>
      <c r="B3368" s="3" t="s">
        <v>3296</v>
      </c>
      <c r="C3368" s="175" t="s">
        <v>3977</v>
      </c>
    </row>
    <row r="3369" spans="1:3" x14ac:dyDescent="0.4">
      <c r="A3369" s="5">
        <v>8218</v>
      </c>
      <c r="B3369" s="3" t="s">
        <v>3297</v>
      </c>
      <c r="C3369" s="175" t="s">
        <v>42</v>
      </c>
    </row>
    <row r="3370" spans="1:3" x14ac:dyDescent="0.4">
      <c r="A3370" s="5">
        <v>8219</v>
      </c>
      <c r="B3370" s="3" t="s">
        <v>3298</v>
      </c>
      <c r="C3370" s="175" t="s">
        <v>42</v>
      </c>
    </row>
    <row r="3371" spans="1:3" x14ac:dyDescent="0.4">
      <c r="A3371" s="5">
        <v>8225</v>
      </c>
      <c r="B3371" s="3" t="s">
        <v>3299</v>
      </c>
      <c r="C3371" s="175" t="s">
        <v>42</v>
      </c>
    </row>
    <row r="3372" spans="1:3" x14ac:dyDescent="0.4">
      <c r="A3372" s="5">
        <v>8226</v>
      </c>
      <c r="B3372" s="3" t="s">
        <v>3300</v>
      </c>
      <c r="C3372" s="175" t="s">
        <v>42</v>
      </c>
    </row>
    <row r="3373" spans="1:3" x14ac:dyDescent="0.4">
      <c r="A3373" s="5">
        <v>8227</v>
      </c>
      <c r="B3373" s="3" t="s">
        <v>3301</v>
      </c>
      <c r="C3373" s="175" t="s">
        <v>3977</v>
      </c>
    </row>
    <row r="3374" spans="1:3" x14ac:dyDescent="0.4">
      <c r="A3374" s="5">
        <v>8228</v>
      </c>
      <c r="B3374" s="3" t="s">
        <v>3302</v>
      </c>
      <c r="C3374" s="175" t="s">
        <v>42</v>
      </c>
    </row>
    <row r="3375" spans="1:3" x14ac:dyDescent="0.4">
      <c r="A3375" s="5">
        <v>8230</v>
      </c>
      <c r="B3375" s="3" t="s">
        <v>3303</v>
      </c>
      <c r="C3375" s="175" t="s">
        <v>42</v>
      </c>
    </row>
    <row r="3376" spans="1:3" x14ac:dyDescent="0.4">
      <c r="A3376" s="5">
        <v>8233</v>
      </c>
      <c r="B3376" s="3" t="s">
        <v>3304</v>
      </c>
      <c r="C3376" s="175" t="s">
        <v>3977</v>
      </c>
    </row>
    <row r="3377" spans="1:3" x14ac:dyDescent="0.4">
      <c r="A3377" s="5">
        <v>8237</v>
      </c>
      <c r="B3377" s="3" t="s">
        <v>3305</v>
      </c>
      <c r="C3377" s="175" t="s">
        <v>3977</v>
      </c>
    </row>
    <row r="3378" spans="1:3" x14ac:dyDescent="0.4">
      <c r="A3378" s="5">
        <v>8242</v>
      </c>
      <c r="B3378" s="3" t="s">
        <v>3306</v>
      </c>
      <c r="C3378" s="175" t="s">
        <v>42</v>
      </c>
    </row>
    <row r="3379" spans="1:3" x14ac:dyDescent="0.4">
      <c r="A3379" s="5">
        <v>8244</v>
      </c>
      <c r="B3379" s="3" t="s">
        <v>3307</v>
      </c>
      <c r="C3379" s="175" t="s">
        <v>3977</v>
      </c>
    </row>
    <row r="3380" spans="1:3" x14ac:dyDescent="0.4">
      <c r="A3380" s="5">
        <v>8247</v>
      </c>
      <c r="B3380" s="3" t="s">
        <v>3308</v>
      </c>
      <c r="C3380" s="175" t="s">
        <v>3977</v>
      </c>
    </row>
    <row r="3381" spans="1:3" x14ac:dyDescent="0.4">
      <c r="A3381" s="5">
        <v>8249</v>
      </c>
      <c r="B3381" s="3" t="s">
        <v>3309</v>
      </c>
      <c r="C3381" s="175" t="s">
        <v>42</v>
      </c>
    </row>
    <row r="3382" spans="1:3" x14ac:dyDescent="0.4">
      <c r="A3382" s="5">
        <v>8252</v>
      </c>
      <c r="B3382" s="3" t="s">
        <v>3310</v>
      </c>
      <c r="C3382" s="175" t="s">
        <v>42</v>
      </c>
    </row>
    <row r="3383" spans="1:3" x14ac:dyDescent="0.4">
      <c r="A3383" s="5">
        <v>8253</v>
      </c>
      <c r="B3383" s="3" t="s">
        <v>3311</v>
      </c>
      <c r="C3383" s="175" t="s">
        <v>42</v>
      </c>
    </row>
    <row r="3384" spans="1:3" x14ac:dyDescent="0.4">
      <c r="A3384" s="5">
        <v>8254</v>
      </c>
      <c r="B3384" s="3" t="s">
        <v>3312</v>
      </c>
      <c r="C3384" s="175" t="s">
        <v>3977</v>
      </c>
    </row>
    <row r="3385" spans="1:3" x14ac:dyDescent="0.4">
      <c r="A3385" s="5">
        <v>8255</v>
      </c>
      <c r="B3385" s="3" t="s">
        <v>3313</v>
      </c>
      <c r="C3385" s="175" t="s">
        <v>42</v>
      </c>
    </row>
    <row r="3386" spans="1:3" x14ac:dyDescent="0.4">
      <c r="A3386" s="5">
        <v>8256</v>
      </c>
      <c r="B3386" s="3" t="s">
        <v>3314</v>
      </c>
      <c r="C3386" s="175" t="s">
        <v>42</v>
      </c>
    </row>
    <row r="3387" spans="1:3" x14ac:dyDescent="0.4">
      <c r="A3387" s="5">
        <v>8257</v>
      </c>
      <c r="B3387" s="3" t="s">
        <v>3315</v>
      </c>
      <c r="C3387" s="175" t="s">
        <v>3977</v>
      </c>
    </row>
    <row r="3388" spans="1:3" x14ac:dyDescent="0.4">
      <c r="A3388" s="5">
        <v>8260</v>
      </c>
      <c r="B3388" s="3" t="s">
        <v>3316</v>
      </c>
      <c r="C3388" s="175" t="s">
        <v>3977</v>
      </c>
    </row>
    <row r="3389" spans="1:3" x14ac:dyDescent="0.4">
      <c r="A3389" s="5">
        <v>8267</v>
      </c>
      <c r="B3389" s="3" t="s">
        <v>3317</v>
      </c>
      <c r="C3389" s="175" t="s">
        <v>3977</v>
      </c>
    </row>
    <row r="3390" spans="1:3" x14ac:dyDescent="0.4">
      <c r="A3390" s="5">
        <v>8273</v>
      </c>
      <c r="B3390" s="3" t="s">
        <v>3318</v>
      </c>
      <c r="C3390" s="175" t="s">
        <v>3977</v>
      </c>
    </row>
    <row r="3391" spans="1:3" x14ac:dyDescent="0.4">
      <c r="A3391" s="5">
        <v>8275</v>
      </c>
      <c r="B3391" s="3" t="s">
        <v>3319</v>
      </c>
      <c r="C3391" s="175" t="s">
        <v>42</v>
      </c>
    </row>
    <row r="3392" spans="1:3" x14ac:dyDescent="0.4">
      <c r="A3392" s="5">
        <v>8276</v>
      </c>
      <c r="B3392" s="3" t="s">
        <v>3320</v>
      </c>
      <c r="C3392" s="175" t="s">
        <v>3977</v>
      </c>
    </row>
    <row r="3393" spans="1:3" x14ac:dyDescent="0.4">
      <c r="A3393" s="5">
        <v>8278</v>
      </c>
      <c r="B3393" s="3" t="s">
        <v>3321</v>
      </c>
      <c r="C3393" s="175" t="s">
        <v>3977</v>
      </c>
    </row>
    <row r="3394" spans="1:3" x14ac:dyDescent="0.4">
      <c r="A3394" s="5">
        <v>8279</v>
      </c>
      <c r="B3394" s="3" t="s">
        <v>3322</v>
      </c>
      <c r="C3394" s="175" t="s">
        <v>42</v>
      </c>
    </row>
    <row r="3395" spans="1:3" x14ac:dyDescent="0.4">
      <c r="A3395" s="5">
        <v>8281</v>
      </c>
      <c r="B3395" s="3" t="s">
        <v>3323</v>
      </c>
      <c r="C3395" s="175" t="s">
        <v>42</v>
      </c>
    </row>
    <row r="3396" spans="1:3" x14ac:dyDescent="0.4">
      <c r="A3396" s="5">
        <v>8282</v>
      </c>
      <c r="B3396" s="3" t="s">
        <v>3324</v>
      </c>
      <c r="C3396" s="175" t="s">
        <v>42</v>
      </c>
    </row>
    <row r="3397" spans="1:3" x14ac:dyDescent="0.4">
      <c r="A3397" s="5">
        <v>8283</v>
      </c>
      <c r="B3397" s="3" t="s">
        <v>3325</v>
      </c>
      <c r="C3397" s="175" t="s">
        <v>42</v>
      </c>
    </row>
    <row r="3398" spans="1:3" x14ac:dyDescent="0.4">
      <c r="A3398" s="5">
        <v>8285</v>
      </c>
      <c r="B3398" s="3" t="s">
        <v>3326</v>
      </c>
      <c r="C3398" s="175" t="s">
        <v>42</v>
      </c>
    </row>
    <row r="3399" spans="1:3" x14ac:dyDescent="0.4">
      <c r="A3399" s="5">
        <v>8287</v>
      </c>
      <c r="B3399" s="3" t="s">
        <v>3327</v>
      </c>
      <c r="C3399" s="175" t="s">
        <v>3977</v>
      </c>
    </row>
    <row r="3400" spans="1:3" x14ac:dyDescent="0.4">
      <c r="A3400" s="5">
        <v>8289</v>
      </c>
      <c r="B3400" s="3" t="s">
        <v>3328</v>
      </c>
      <c r="C3400" s="175" t="s">
        <v>3977</v>
      </c>
    </row>
    <row r="3401" spans="1:3" x14ac:dyDescent="0.4">
      <c r="A3401" s="5">
        <v>8291</v>
      </c>
      <c r="B3401" s="3" t="s">
        <v>3329</v>
      </c>
      <c r="C3401" s="175" t="s">
        <v>42</v>
      </c>
    </row>
    <row r="3402" spans="1:3" x14ac:dyDescent="0.4">
      <c r="A3402" s="5">
        <v>8293</v>
      </c>
      <c r="B3402" s="3" t="s">
        <v>3330</v>
      </c>
      <c r="C3402" s="175" t="s">
        <v>42</v>
      </c>
    </row>
    <row r="3403" spans="1:3" x14ac:dyDescent="0.4">
      <c r="A3403" s="5">
        <v>8298</v>
      </c>
      <c r="B3403" s="3" t="s">
        <v>3331</v>
      </c>
      <c r="C3403" s="175" t="s">
        <v>42</v>
      </c>
    </row>
    <row r="3404" spans="1:3" x14ac:dyDescent="0.4">
      <c r="A3404" s="5">
        <v>8301</v>
      </c>
      <c r="B3404" s="3" t="s">
        <v>3332</v>
      </c>
      <c r="C3404" s="175" t="s">
        <v>42</v>
      </c>
    </row>
    <row r="3405" spans="1:3" x14ac:dyDescent="0.4">
      <c r="A3405" s="5">
        <v>8303</v>
      </c>
      <c r="B3405" s="3" t="s">
        <v>3333</v>
      </c>
      <c r="C3405" s="175" t="s">
        <v>42</v>
      </c>
    </row>
    <row r="3406" spans="1:3" x14ac:dyDescent="0.4">
      <c r="A3406" s="5">
        <v>8304</v>
      </c>
      <c r="B3406" s="3" t="s">
        <v>3334</v>
      </c>
      <c r="C3406" s="175" t="s">
        <v>42</v>
      </c>
    </row>
    <row r="3407" spans="1:3" x14ac:dyDescent="0.4">
      <c r="A3407" s="5">
        <v>8306</v>
      </c>
      <c r="B3407" s="3" t="s">
        <v>3335</v>
      </c>
      <c r="C3407" s="175" t="s">
        <v>42</v>
      </c>
    </row>
    <row r="3408" spans="1:3" x14ac:dyDescent="0.4">
      <c r="A3408" s="5">
        <v>8308</v>
      </c>
      <c r="B3408" s="3" t="s">
        <v>3336</v>
      </c>
      <c r="C3408" s="175" t="s">
        <v>42</v>
      </c>
    </row>
    <row r="3409" spans="1:3" x14ac:dyDescent="0.4">
      <c r="A3409" s="5">
        <v>8309</v>
      </c>
      <c r="B3409" s="3" t="s">
        <v>3337</v>
      </c>
      <c r="C3409" s="175" t="s">
        <v>42</v>
      </c>
    </row>
    <row r="3410" spans="1:3" x14ac:dyDescent="0.4">
      <c r="A3410" s="5">
        <v>8316</v>
      </c>
      <c r="B3410" s="3" t="s">
        <v>3338</v>
      </c>
      <c r="C3410" s="175" t="s">
        <v>42</v>
      </c>
    </row>
    <row r="3411" spans="1:3" x14ac:dyDescent="0.4">
      <c r="A3411" s="5">
        <v>8331</v>
      </c>
      <c r="B3411" s="3" t="s">
        <v>3339</v>
      </c>
      <c r="C3411" s="175" t="s">
        <v>42</v>
      </c>
    </row>
    <row r="3412" spans="1:3" x14ac:dyDescent="0.4">
      <c r="A3412" s="5">
        <v>8334</v>
      </c>
      <c r="B3412" s="3" t="s">
        <v>3340</v>
      </c>
      <c r="C3412" s="175" t="s">
        <v>42</v>
      </c>
    </row>
    <row r="3413" spans="1:3" x14ac:dyDescent="0.4">
      <c r="A3413" s="5">
        <v>8336</v>
      </c>
      <c r="B3413" s="3" t="s">
        <v>3341</v>
      </c>
      <c r="C3413" s="175" t="s">
        <v>42</v>
      </c>
    </row>
    <row r="3414" spans="1:3" x14ac:dyDescent="0.4">
      <c r="A3414" s="5">
        <v>8337</v>
      </c>
      <c r="B3414" s="3" t="s">
        <v>3342</v>
      </c>
      <c r="C3414" s="175" t="s">
        <v>42</v>
      </c>
    </row>
    <row r="3415" spans="1:3" x14ac:dyDescent="0.4">
      <c r="A3415" s="5">
        <v>8338</v>
      </c>
      <c r="B3415" s="3" t="s">
        <v>3343</v>
      </c>
      <c r="C3415" s="175" t="s">
        <v>42</v>
      </c>
    </row>
    <row r="3416" spans="1:3" x14ac:dyDescent="0.4">
      <c r="A3416" s="5">
        <v>8341</v>
      </c>
      <c r="B3416" s="3" t="s">
        <v>3344</v>
      </c>
      <c r="C3416" s="175" t="s">
        <v>42</v>
      </c>
    </row>
    <row r="3417" spans="1:3" x14ac:dyDescent="0.4">
      <c r="A3417" s="5">
        <v>8342</v>
      </c>
      <c r="B3417" s="3" t="s">
        <v>3345</v>
      </c>
      <c r="C3417" s="175" t="s">
        <v>42</v>
      </c>
    </row>
    <row r="3418" spans="1:3" x14ac:dyDescent="0.4">
      <c r="A3418" s="5">
        <v>8343</v>
      </c>
      <c r="B3418" s="3" t="s">
        <v>3346</v>
      </c>
      <c r="C3418" s="175" t="s">
        <v>42</v>
      </c>
    </row>
    <row r="3419" spans="1:3" x14ac:dyDescent="0.4">
      <c r="A3419" s="5">
        <v>8344</v>
      </c>
      <c r="B3419" s="3" t="s">
        <v>3347</v>
      </c>
      <c r="C3419" s="175" t="s">
        <v>42</v>
      </c>
    </row>
    <row r="3420" spans="1:3" x14ac:dyDescent="0.4">
      <c r="A3420" s="5">
        <v>8345</v>
      </c>
      <c r="B3420" s="3" t="s">
        <v>3348</v>
      </c>
      <c r="C3420" s="175" t="s">
        <v>42</v>
      </c>
    </row>
    <row r="3421" spans="1:3" x14ac:dyDescent="0.4">
      <c r="A3421" s="5">
        <v>8346</v>
      </c>
      <c r="B3421" s="3" t="s">
        <v>3349</v>
      </c>
      <c r="C3421" s="175" t="s">
        <v>42</v>
      </c>
    </row>
    <row r="3422" spans="1:3" x14ac:dyDescent="0.4">
      <c r="A3422" s="5">
        <v>8349</v>
      </c>
      <c r="B3422" s="3" t="s">
        <v>3350</v>
      </c>
      <c r="C3422" s="175" t="s">
        <v>42</v>
      </c>
    </row>
    <row r="3423" spans="1:3" x14ac:dyDescent="0.4">
      <c r="A3423" s="5">
        <v>8350</v>
      </c>
      <c r="B3423" s="3" t="s">
        <v>3351</v>
      </c>
      <c r="C3423" s="175" t="s">
        <v>42</v>
      </c>
    </row>
    <row r="3424" spans="1:3" x14ac:dyDescent="0.4">
      <c r="A3424" s="5">
        <v>8354</v>
      </c>
      <c r="B3424" s="3" t="s">
        <v>3352</v>
      </c>
      <c r="C3424" s="175" t="s">
        <v>42</v>
      </c>
    </row>
    <row r="3425" spans="1:3" x14ac:dyDescent="0.4">
      <c r="A3425" s="5">
        <v>8355</v>
      </c>
      <c r="B3425" s="3" t="s">
        <v>3353</v>
      </c>
      <c r="C3425" s="175" t="s">
        <v>42</v>
      </c>
    </row>
    <row r="3426" spans="1:3" x14ac:dyDescent="0.4">
      <c r="A3426" s="5">
        <v>8356</v>
      </c>
      <c r="B3426" s="3" t="s">
        <v>3354</v>
      </c>
      <c r="C3426" s="175" t="s">
        <v>42</v>
      </c>
    </row>
    <row r="3427" spans="1:3" x14ac:dyDescent="0.4">
      <c r="A3427" s="5">
        <v>8358</v>
      </c>
      <c r="B3427" s="3" t="s">
        <v>3355</v>
      </c>
      <c r="C3427" s="175" t="s">
        <v>42</v>
      </c>
    </row>
    <row r="3428" spans="1:3" x14ac:dyDescent="0.4">
      <c r="A3428" s="5">
        <v>8359</v>
      </c>
      <c r="B3428" s="3" t="s">
        <v>3356</v>
      </c>
      <c r="C3428" s="175" t="s">
        <v>42</v>
      </c>
    </row>
    <row r="3429" spans="1:3" x14ac:dyDescent="0.4">
      <c r="A3429" s="5">
        <v>8360</v>
      </c>
      <c r="B3429" s="3" t="s">
        <v>3357</v>
      </c>
      <c r="C3429" s="175" t="s">
        <v>42</v>
      </c>
    </row>
    <row r="3430" spans="1:3" x14ac:dyDescent="0.4">
      <c r="A3430" s="5">
        <v>8361</v>
      </c>
      <c r="B3430" s="3" t="s">
        <v>3358</v>
      </c>
      <c r="C3430" s="175" t="s">
        <v>42</v>
      </c>
    </row>
    <row r="3431" spans="1:3" x14ac:dyDescent="0.4">
      <c r="A3431" s="5">
        <v>8362</v>
      </c>
      <c r="B3431" s="3" t="s">
        <v>3359</v>
      </c>
      <c r="C3431" s="175" t="s">
        <v>42</v>
      </c>
    </row>
    <row r="3432" spans="1:3" x14ac:dyDescent="0.4">
      <c r="A3432" s="5">
        <v>8363</v>
      </c>
      <c r="B3432" s="3" t="s">
        <v>3360</v>
      </c>
      <c r="C3432" s="175" t="s">
        <v>42</v>
      </c>
    </row>
    <row r="3433" spans="1:3" x14ac:dyDescent="0.4">
      <c r="A3433" s="5">
        <v>8364</v>
      </c>
      <c r="B3433" s="3" t="s">
        <v>3361</v>
      </c>
      <c r="C3433" s="175" t="s">
        <v>42</v>
      </c>
    </row>
    <row r="3434" spans="1:3" x14ac:dyDescent="0.4">
      <c r="A3434" s="5">
        <v>8365</v>
      </c>
      <c r="B3434" s="3" t="s">
        <v>3362</v>
      </c>
      <c r="C3434" s="175" t="s">
        <v>42</v>
      </c>
    </row>
    <row r="3435" spans="1:3" x14ac:dyDescent="0.4">
      <c r="A3435" s="5">
        <v>8366</v>
      </c>
      <c r="B3435" s="3" t="s">
        <v>3363</v>
      </c>
      <c r="C3435" s="175" t="s">
        <v>42</v>
      </c>
    </row>
    <row r="3436" spans="1:3" x14ac:dyDescent="0.4">
      <c r="A3436" s="5">
        <v>8367</v>
      </c>
      <c r="B3436" s="3" t="s">
        <v>3364</v>
      </c>
      <c r="C3436" s="175" t="s">
        <v>42</v>
      </c>
    </row>
    <row r="3437" spans="1:3" x14ac:dyDescent="0.4">
      <c r="A3437" s="5">
        <v>8368</v>
      </c>
      <c r="B3437" s="3" t="s">
        <v>3365</v>
      </c>
      <c r="C3437" s="175" t="s">
        <v>42</v>
      </c>
    </row>
    <row r="3438" spans="1:3" x14ac:dyDescent="0.4">
      <c r="A3438" s="5">
        <v>8369</v>
      </c>
      <c r="B3438" s="3" t="s">
        <v>3366</v>
      </c>
      <c r="C3438" s="175" t="s">
        <v>42</v>
      </c>
    </row>
    <row r="3439" spans="1:3" x14ac:dyDescent="0.4">
      <c r="A3439" s="5">
        <v>8370</v>
      </c>
      <c r="B3439" s="3" t="s">
        <v>3367</v>
      </c>
      <c r="C3439" s="175" t="s">
        <v>42</v>
      </c>
    </row>
    <row r="3440" spans="1:3" x14ac:dyDescent="0.4">
      <c r="A3440" s="5">
        <v>8377</v>
      </c>
      <c r="B3440" s="3" t="s">
        <v>3368</v>
      </c>
      <c r="C3440" s="175" t="s">
        <v>42</v>
      </c>
    </row>
    <row r="3441" spans="1:3" x14ac:dyDescent="0.4">
      <c r="A3441" s="5">
        <v>8379</v>
      </c>
      <c r="B3441" s="3" t="s">
        <v>3369</v>
      </c>
      <c r="C3441" s="175" t="s">
        <v>42</v>
      </c>
    </row>
    <row r="3442" spans="1:3" x14ac:dyDescent="0.4">
      <c r="A3442" s="5">
        <v>8381</v>
      </c>
      <c r="B3442" s="3" t="s">
        <v>3370</v>
      </c>
      <c r="C3442" s="175" t="s">
        <v>42</v>
      </c>
    </row>
    <row r="3443" spans="1:3" x14ac:dyDescent="0.4">
      <c r="A3443" s="5">
        <v>8382</v>
      </c>
      <c r="B3443" s="3" t="s">
        <v>3371</v>
      </c>
      <c r="C3443" s="175" t="s">
        <v>42</v>
      </c>
    </row>
    <row r="3444" spans="1:3" x14ac:dyDescent="0.4">
      <c r="A3444" s="5">
        <v>8383</v>
      </c>
      <c r="B3444" s="3" t="s">
        <v>3372</v>
      </c>
      <c r="C3444" s="175" t="s">
        <v>42</v>
      </c>
    </row>
    <row r="3445" spans="1:3" x14ac:dyDescent="0.4">
      <c r="A3445" s="5">
        <v>8385</v>
      </c>
      <c r="B3445" s="3" t="s">
        <v>3373</v>
      </c>
      <c r="C3445" s="175" t="s">
        <v>42</v>
      </c>
    </row>
    <row r="3446" spans="1:3" x14ac:dyDescent="0.4">
      <c r="A3446" s="5">
        <v>8386</v>
      </c>
      <c r="B3446" s="3" t="s">
        <v>3374</v>
      </c>
      <c r="C3446" s="175" t="s">
        <v>42</v>
      </c>
    </row>
    <row r="3447" spans="1:3" x14ac:dyDescent="0.4">
      <c r="A3447" s="5">
        <v>8387</v>
      </c>
      <c r="B3447" s="3" t="s">
        <v>3375</v>
      </c>
      <c r="C3447" s="175" t="s">
        <v>42</v>
      </c>
    </row>
    <row r="3448" spans="1:3" x14ac:dyDescent="0.4">
      <c r="A3448" s="5">
        <v>8388</v>
      </c>
      <c r="B3448" s="3" t="s">
        <v>3376</v>
      </c>
      <c r="C3448" s="175" t="s">
        <v>42</v>
      </c>
    </row>
    <row r="3449" spans="1:3" x14ac:dyDescent="0.4">
      <c r="A3449" s="5">
        <v>8392</v>
      </c>
      <c r="B3449" s="3" t="s">
        <v>3377</v>
      </c>
      <c r="C3449" s="175" t="s">
        <v>42</v>
      </c>
    </row>
    <row r="3450" spans="1:3" x14ac:dyDescent="0.4">
      <c r="A3450" s="5">
        <v>8393</v>
      </c>
      <c r="B3450" s="3" t="s">
        <v>3378</v>
      </c>
      <c r="C3450" s="175" t="s">
        <v>42</v>
      </c>
    </row>
    <row r="3451" spans="1:3" x14ac:dyDescent="0.4">
      <c r="A3451" s="5">
        <v>8395</v>
      </c>
      <c r="B3451" s="3" t="s">
        <v>3379</v>
      </c>
      <c r="C3451" s="175" t="s">
        <v>42</v>
      </c>
    </row>
    <row r="3452" spans="1:3" x14ac:dyDescent="0.4">
      <c r="A3452" s="5">
        <v>8397</v>
      </c>
      <c r="B3452" s="3" t="s">
        <v>3380</v>
      </c>
      <c r="C3452" s="175" t="s">
        <v>42</v>
      </c>
    </row>
    <row r="3453" spans="1:3" x14ac:dyDescent="0.4">
      <c r="A3453" s="5">
        <v>8398</v>
      </c>
      <c r="B3453" s="3" t="s">
        <v>3381</v>
      </c>
      <c r="C3453" s="175" t="s">
        <v>42</v>
      </c>
    </row>
    <row r="3454" spans="1:3" x14ac:dyDescent="0.4">
      <c r="A3454" s="5">
        <v>8399</v>
      </c>
      <c r="B3454" s="3" t="s">
        <v>3382</v>
      </c>
      <c r="C3454" s="175" t="s">
        <v>42</v>
      </c>
    </row>
    <row r="3455" spans="1:3" x14ac:dyDescent="0.4">
      <c r="A3455" s="5">
        <v>8410</v>
      </c>
      <c r="B3455" s="3" t="s">
        <v>3383</v>
      </c>
      <c r="C3455" s="175" t="s">
        <v>42</v>
      </c>
    </row>
    <row r="3456" spans="1:3" x14ac:dyDescent="0.4">
      <c r="A3456" s="5">
        <v>8411</v>
      </c>
      <c r="B3456" s="3" t="s">
        <v>3384</v>
      </c>
      <c r="C3456" s="175" t="s">
        <v>42</v>
      </c>
    </row>
    <row r="3457" spans="1:3" x14ac:dyDescent="0.4">
      <c r="A3457" s="5">
        <v>8416</v>
      </c>
      <c r="B3457" s="3" t="s">
        <v>3385</v>
      </c>
      <c r="C3457" s="175" t="s">
        <v>42</v>
      </c>
    </row>
    <row r="3458" spans="1:3" x14ac:dyDescent="0.4">
      <c r="A3458" s="5">
        <v>8418</v>
      </c>
      <c r="B3458" s="3" t="s">
        <v>3386</v>
      </c>
      <c r="C3458" s="175" t="s">
        <v>42</v>
      </c>
    </row>
    <row r="3459" spans="1:3" x14ac:dyDescent="0.4">
      <c r="A3459" s="5">
        <v>8421</v>
      </c>
      <c r="B3459" s="3" t="s">
        <v>3387</v>
      </c>
      <c r="C3459" s="175" t="s">
        <v>42</v>
      </c>
    </row>
    <row r="3460" spans="1:3" x14ac:dyDescent="0.4">
      <c r="A3460" s="5">
        <v>8424</v>
      </c>
      <c r="B3460" s="3" t="s">
        <v>3388</v>
      </c>
      <c r="C3460" s="175" t="s">
        <v>42</v>
      </c>
    </row>
    <row r="3461" spans="1:3" x14ac:dyDescent="0.4">
      <c r="A3461" s="5">
        <v>8425</v>
      </c>
      <c r="B3461" s="3" t="s">
        <v>3389</v>
      </c>
      <c r="C3461" s="175" t="s">
        <v>42</v>
      </c>
    </row>
    <row r="3462" spans="1:3" x14ac:dyDescent="0.4">
      <c r="A3462" s="5">
        <v>8439</v>
      </c>
      <c r="B3462" s="3" t="s">
        <v>3390</v>
      </c>
      <c r="C3462" s="175" t="s">
        <v>42</v>
      </c>
    </row>
    <row r="3463" spans="1:3" x14ac:dyDescent="0.4">
      <c r="A3463" s="5">
        <v>8462</v>
      </c>
      <c r="B3463" s="3" t="s">
        <v>3391</v>
      </c>
      <c r="C3463" s="175" t="s">
        <v>42</v>
      </c>
    </row>
    <row r="3464" spans="1:3" x14ac:dyDescent="0.4">
      <c r="A3464" s="5">
        <v>8473</v>
      </c>
      <c r="B3464" s="3" t="s">
        <v>3392</v>
      </c>
      <c r="C3464" s="175" t="s">
        <v>42</v>
      </c>
    </row>
    <row r="3465" spans="1:3" x14ac:dyDescent="0.4">
      <c r="A3465" s="5">
        <v>8508</v>
      </c>
      <c r="B3465" s="3" t="s">
        <v>3393</v>
      </c>
      <c r="C3465" s="175" t="s">
        <v>51</v>
      </c>
    </row>
    <row r="3466" spans="1:3" x14ac:dyDescent="0.4">
      <c r="A3466" s="5">
        <v>8511</v>
      </c>
      <c r="B3466" s="3" t="s">
        <v>3394</v>
      </c>
      <c r="C3466" s="175" t="s">
        <v>42</v>
      </c>
    </row>
    <row r="3467" spans="1:3" x14ac:dyDescent="0.4">
      <c r="A3467" s="5">
        <v>8515</v>
      </c>
      <c r="B3467" s="3" t="s">
        <v>3395</v>
      </c>
      <c r="C3467" s="175" t="s">
        <v>42</v>
      </c>
    </row>
    <row r="3468" spans="1:3" x14ac:dyDescent="0.4">
      <c r="A3468" s="5">
        <v>8518</v>
      </c>
      <c r="B3468" s="3" t="s">
        <v>3396</v>
      </c>
      <c r="C3468" s="175" t="s">
        <v>42</v>
      </c>
    </row>
    <row r="3469" spans="1:3" x14ac:dyDescent="0.4">
      <c r="A3469" s="5">
        <v>8521</v>
      </c>
      <c r="B3469" s="3" t="s">
        <v>3397</v>
      </c>
      <c r="C3469" s="175" t="s">
        <v>42</v>
      </c>
    </row>
    <row r="3470" spans="1:3" x14ac:dyDescent="0.4">
      <c r="A3470" s="5">
        <v>8522</v>
      </c>
      <c r="B3470" s="3" t="s">
        <v>3398</v>
      </c>
      <c r="C3470" s="175" t="s">
        <v>42</v>
      </c>
    </row>
    <row r="3471" spans="1:3" x14ac:dyDescent="0.4">
      <c r="A3471" s="5">
        <v>8524</v>
      </c>
      <c r="B3471" s="3" t="s">
        <v>3399</v>
      </c>
      <c r="C3471" s="175" t="s">
        <v>42</v>
      </c>
    </row>
    <row r="3472" spans="1:3" x14ac:dyDescent="0.4">
      <c r="A3472" s="5">
        <v>8527</v>
      </c>
      <c r="B3472" s="3" t="s">
        <v>3400</v>
      </c>
      <c r="C3472" s="175" t="s">
        <v>42</v>
      </c>
    </row>
    <row r="3473" spans="1:3" x14ac:dyDescent="0.4">
      <c r="A3473" s="5">
        <v>8530</v>
      </c>
      <c r="B3473" s="3" t="s">
        <v>3401</v>
      </c>
      <c r="C3473" s="175" t="s">
        <v>42</v>
      </c>
    </row>
    <row r="3474" spans="1:3" x14ac:dyDescent="0.4">
      <c r="A3474" s="5">
        <v>8537</v>
      </c>
      <c r="B3474" s="3" t="s">
        <v>3402</v>
      </c>
      <c r="C3474" s="175" t="s">
        <v>42</v>
      </c>
    </row>
    <row r="3475" spans="1:3" x14ac:dyDescent="0.4">
      <c r="A3475" s="5">
        <v>8540</v>
      </c>
      <c r="B3475" s="3" t="s">
        <v>3403</v>
      </c>
      <c r="C3475" s="175" t="s">
        <v>42</v>
      </c>
    </row>
    <row r="3476" spans="1:3" x14ac:dyDescent="0.4">
      <c r="A3476" s="5">
        <v>8541</v>
      </c>
      <c r="B3476" s="3" t="s">
        <v>3404</v>
      </c>
      <c r="C3476" s="175" t="s">
        <v>42</v>
      </c>
    </row>
    <row r="3477" spans="1:3" x14ac:dyDescent="0.4">
      <c r="A3477" s="5">
        <v>8542</v>
      </c>
      <c r="B3477" s="3" t="s">
        <v>3405</v>
      </c>
      <c r="C3477" s="175" t="s">
        <v>42</v>
      </c>
    </row>
    <row r="3478" spans="1:3" x14ac:dyDescent="0.4">
      <c r="A3478" s="5">
        <v>8544</v>
      </c>
      <c r="B3478" s="3" t="s">
        <v>3406</v>
      </c>
      <c r="C3478" s="175" t="s">
        <v>42</v>
      </c>
    </row>
    <row r="3479" spans="1:3" x14ac:dyDescent="0.4">
      <c r="A3479" s="5">
        <v>8550</v>
      </c>
      <c r="B3479" s="3" t="s">
        <v>3407</v>
      </c>
      <c r="C3479" s="175" t="s">
        <v>42</v>
      </c>
    </row>
    <row r="3480" spans="1:3" x14ac:dyDescent="0.4">
      <c r="A3480" s="5">
        <v>8551</v>
      </c>
      <c r="B3480" s="3" t="s">
        <v>3408</v>
      </c>
      <c r="C3480" s="175" t="s">
        <v>42</v>
      </c>
    </row>
    <row r="3481" spans="1:3" x14ac:dyDescent="0.4">
      <c r="A3481" s="5">
        <v>8554</v>
      </c>
      <c r="B3481" s="3" t="s">
        <v>3409</v>
      </c>
      <c r="C3481" s="175" t="s">
        <v>42</v>
      </c>
    </row>
    <row r="3482" spans="1:3" x14ac:dyDescent="0.4">
      <c r="A3482" s="5">
        <v>8558</v>
      </c>
      <c r="B3482" s="3" t="s">
        <v>3410</v>
      </c>
      <c r="C3482" s="175" t="s">
        <v>42</v>
      </c>
    </row>
    <row r="3483" spans="1:3" x14ac:dyDescent="0.4">
      <c r="A3483" s="5">
        <v>8559</v>
      </c>
      <c r="B3483" s="3" t="s">
        <v>3411</v>
      </c>
      <c r="C3483" s="175" t="s">
        <v>42</v>
      </c>
    </row>
    <row r="3484" spans="1:3" x14ac:dyDescent="0.4">
      <c r="A3484" s="5">
        <v>8560</v>
      </c>
      <c r="B3484" s="3" t="s">
        <v>3412</v>
      </c>
      <c r="C3484" s="175" t="s">
        <v>42</v>
      </c>
    </row>
    <row r="3485" spans="1:3" x14ac:dyDescent="0.4">
      <c r="A3485" s="5">
        <v>8562</v>
      </c>
      <c r="B3485" s="3" t="s">
        <v>3413</v>
      </c>
      <c r="C3485" s="175" t="s">
        <v>42</v>
      </c>
    </row>
    <row r="3486" spans="1:3" x14ac:dyDescent="0.4">
      <c r="A3486" s="5">
        <v>8563</v>
      </c>
      <c r="B3486" s="3" t="s">
        <v>3414</v>
      </c>
      <c r="C3486" s="175" t="s">
        <v>42</v>
      </c>
    </row>
    <row r="3487" spans="1:3" x14ac:dyDescent="0.4">
      <c r="A3487" s="5">
        <v>8566</v>
      </c>
      <c r="B3487" s="3" t="s">
        <v>3415</v>
      </c>
      <c r="C3487" s="175" t="s">
        <v>42</v>
      </c>
    </row>
    <row r="3488" spans="1:3" x14ac:dyDescent="0.4">
      <c r="A3488" s="5">
        <v>8570</v>
      </c>
      <c r="B3488" s="3" t="s">
        <v>3416</v>
      </c>
      <c r="C3488" s="175" t="s">
        <v>3977</v>
      </c>
    </row>
    <row r="3489" spans="1:3" x14ac:dyDescent="0.4">
      <c r="A3489" s="5">
        <v>8572</v>
      </c>
      <c r="B3489" s="3" t="s">
        <v>3417</v>
      </c>
      <c r="C3489" s="175" t="s">
        <v>42</v>
      </c>
    </row>
    <row r="3490" spans="1:3" x14ac:dyDescent="0.4">
      <c r="A3490" s="5">
        <v>8584</v>
      </c>
      <c r="B3490" s="3" t="s">
        <v>3418</v>
      </c>
      <c r="C3490" s="175" t="s">
        <v>42</v>
      </c>
    </row>
    <row r="3491" spans="1:3" x14ac:dyDescent="0.4">
      <c r="A3491" s="5">
        <v>8585</v>
      </c>
      <c r="B3491" s="3" t="s">
        <v>3419</v>
      </c>
      <c r="C3491" s="175" t="s">
        <v>42</v>
      </c>
    </row>
    <row r="3492" spans="1:3" x14ac:dyDescent="0.4">
      <c r="A3492" s="5">
        <v>8586</v>
      </c>
      <c r="B3492" s="3" t="s">
        <v>3420</v>
      </c>
      <c r="C3492" s="175" t="s">
        <v>42</v>
      </c>
    </row>
    <row r="3493" spans="1:3" x14ac:dyDescent="0.4">
      <c r="A3493" s="5">
        <v>8589</v>
      </c>
      <c r="B3493" s="3" t="s">
        <v>3421</v>
      </c>
      <c r="C3493" s="175" t="s">
        <v>42</v>
      </c>
    </row>
    <row r="3494" spans="1:3" x14ac:dyDescent="0.4">
      <c r="A3494" s="5">
        <v>8591</v>
      </c>
      <c r="B3494" s="3" t="s">
        <v>3422</v>
      </c>
      <c r="C3494" s="175" t="s">
        <v>42</v>
      </c>
    </row>
    <row r="3495" spans="1:3" x14ac:dyDescent="0.4">
      <c r="A3495" s="5">
        <v>8593</v>
      </c>
      <c r="B3495" s="3" t="s">
        <v>3423</v>
      </c>
      <c r="C3495" s="175" t="s">
        <v>42</v>
      </c>
    </row>
    <row r="3496" spans="1:3" x14ac:dyDescent="0.4">
      <c r="A3496" s="5">
        <v>8594</v>
      </c>
      <c r="B3496" s="3" t="s">
        <v>3424</v>
      </c>
      <c r="C3496" s="175" t="s">
        <v>51</v>
      </c>
    </row>
    <row r="3497" spans="1:3" x14ac:dyDescent="0.4">
      <c r="A3497" s="5">
        <v>8595</v>
      </c>
      <c r="B3497" s="3" t="s">
        <v>3425</v>
      </c>
      <c r="C3497" s="175" t="s">
        <v>42</v>
      </c>
    </row>
    <row r="3498" spans="1:3" x14ac:dyDescent="0.4">
      <c r="A3498" s="5">
        <v>8596</v>
      </c>
      <c r="B3498" s="3" t="s">
        <v>3426</v>
      </c>
      <c r="C3498" s="175" t="s">
        <v>42</v>
      </c>
    </row>
    <row r="3499" spans="1:3" x14ac:dyDescent="0.4">
      <c r="A3499" s="5">
        <v>8600</v>
      </c>
      <c r="B3499" s="3" t="s">
        <v>3427</v>
      </c>
      <c r="C3499" s="175" t="s">
        <v>42</v>
      </c>
    </row>
    <row r="3500" spans="1:3" x14ac:dyDescent="0.4">
      <c r="A3500" s="5">
        <v>8601</v>
      </c>
      <c r="B3500" s="3" t="s">
        <v>3428</v>
      </c>
      <c r="C3500" s="175" t="s">
        <v>42</v>
      </c>
    </row>
    <row r="3501" spans="1:3" x14ac:dyDescent="0.4">
      <c r="A3501" s="5">
        <v>8604</v>
      </c>
      <c r="B3501" s="3" t="s">
        <v>3429</v>
      </c>
      <c r="C3501" s="175" t="s">
        <v>48</v>
      </c>
    </row>
    <row r="3502" spans="1:3" x14ac:dyDescent="0.4">
      <c r="A3502" s="5">
        <v>8609</v>
      </c>
      <c r="B3502" s="3" t="s">
        <v>3430</v>
      </c>
      <c r="C3502" s="175" t="s">
        <v>42</v>
      </c>
    </row>
    <row r="3503" spans="1:3" x14ac:dyDescent="0.4">
      <c r="A3503" s="5">
        <v>8613</v>
      </c>
      <c r="B3503" s="3" t="s">
        <v>3431</v>
      </c>
      <c r="C3503" s="175" t="s">
        <v>42</v>
      </c>
    </row>
    <row r="3504" spans="1:3" x14ac:dyDescent="0.4">
      <c r="A3504" s="5">
        <v>8614</v>
      </c>
      <c r="B3504" s="3" t="s">
        <v>3432</v>
      </c>
      <c r="C3504" s="175" t="s">
        <v>42</v>
      </c>
    </row>
    <row r="3505" spans="1:3" x14ac:dyDescent="0.4">
      <c r="A3505" s="5">
        <v>8616</v>
      </c>
      <c r="B3505" s="3" t="s">
        <v>3433</v>
      </c>
      <c r="C3505" s="175" t="s">
        <v>42</v>
      </c>
    </row>
    <row r="3506" spans="1:3" x14ac:dyDescent="0.4">
      <c r="A3506" s="5">
        <v>8617</v>
      </c>
      <c r="B3506" s="3" t="s">
        <v>3434</v>
      </c>
      <c r="C3506" s="175" t="s">
        <v>42</v>
      </c>
    </row>
    <row r="3507" spans="1:3" x14ac:dyDescent="0.4">
      <c r="A3507" s="5">
        <v>8622</v>
      </c>
      <c r="B3507" s="3" t="s">
        <v>3435</v>
      </c>
      <c r="C3507" s="175" t="s">
        <v>42</v>
      </c>
    </row>
    <row r="3508" spans="1:3" x14ac:dyDescent="0.4">
      <c r="A3508" s="5">
        <v>8624</v>
      </c>
      <c r="B3508" s="3" t="s">
        <v>3436</v>
      </c>
      <c r="C3508" s="175" t="s">
        <v>42</v>
      </c>
    </row>
    <row r="3509" spans="1:3" x14ac:dyDescent="0.4">
      <c r="A3509" s="5">
        <v>8628</v>
      </c>
      <c r="B3509" s="3" t="s">
        <v>3437</v>
      </c>
      <c r="C3509" s="175" t="s">
        <v>42</v>
      </c>
    </row>
    <row r="3510" spans="1:3" x14ac:dyDescent="0.4">
      <c r="A3510" s="5">
        <v>8630</v>
      </c>
      <c r="B3510" s="3" t="s">
        <v>3438</v>
      </c>
      <c r="C3510" s="175" t="s">
        <v>42</v>
      </c>
    </row>
    <row r="3511" spans="1:3" x14ac:dyDescent="0.4">
      <c r="A3511" s="5">
        <v>8692</v>
      </c>
      <c r="B3511" s="3" t="s">
        <v>3439</v>
      </c>
      <c r="C3511" s="175" t="s">
        <v>42</v>
      </c>
    </row>
    <row r="3512" spans="1:3" x14ac:dyDescent="0.4">
      <c r="A3512" s="5">
        <v>8697</v>
      </c>
      <c r="B3512" s="3" t="s">
        <v>3440</v>
      </c>
      <c r="C3512" s="175" t="s">
        <v>42</v>
      </c>
    </row>
    <row r="3513" spans="1:3" x14ac:dyDescent="0.4">
      <c r="A3513" s="5">
        <v>8698</v>
      </c>
      <c r="B3513" s="3" t="s">
        <v>3441</v>
      </c>
      <c r="C3513" s="175" t="s">
        <v>42</v>
      </c>
    </row>
    <row r="3514" spans="1:3" x14ac:dyDescent="0.4">
      <c r="A3514" s="5">
        <v>8699</v>
      </c>
      <c r="B3514" s="3" t="s">
        <v>3442</v>
      </c>
      <c r="C3514" s="175" t="s">
        <v>42</v>
      </c>
    </row>
    <row r="3515" spans="1:3" x14ac:dyDescent="0.4">
      <c r="A3515" s="5">
        <v>8700</v>
      </c>
      <c r="B3515" s="3" t="s">
        <v>3443</v>
      </c>
      <c r="C3515" s="175" t="s">
        <v>42</v>
      </c>
    </row>
    <row r="3516" spans="1:3" x14ac:dyDescent="0.4">
      <c r="A3516" s="5">
        <v>8704</v>
      </c>
      <c r="B3516" s="3" t="s">
        <v>3444</v>
      </c>
      <c r="C3516" s="175" t="s">
        <v>42</v>
      </c>
    </row>
    <row r="3517" spans="1:3" x14ac:dyDescent="0.4">
      <c r="A3517" s="5">
        <v>8705</v>
      </c>
      <c r="B3517" s="3" t="s">
        <v>3445</v>
      </c>
      <c r="C3517" s="175" t="s">
        <v>42</v>
      </c>
    </row>
    <row r="3518" spans="1:3" x14ac:dyDescent="0.4">
      <c r="A3518" s="5">
        <v>8706</v>
      </c>
      <c r="B3518" s="3" t="s">
        <v>3446</v>
      </c>
      <c r="C3518" s="175" t="s">
        <v>42</v>
      </c>
    </row>
    <row r="3519" spans="1:3" x14ac:dyDescent="0.4">
      <c r="A3519" s="5">
        <v>8707</v>
      </c>
      <c r="B3519" s="3" t="s">
        <v>3447</v>
      </c>
      <c r="C3519" s="175" t="s">
        <v>42</v>
      </c>
    </row>
    <row r="3520" spans="1:3" x14ac:dyDescent="0.4">
      <c r="A3520" s="5">
        <v>8708</v>
      </c>
      <c r="B3520" s="3" t="s">
        <v>3448</v>
      </c>
      <c r="C3520" s="175" t="s">
        <v>42</v>
      </c>
    </row>
    <row r="3521" spans="1:3" x14ac:dyDescent="0.4">
      <c r="A3521" s="5">
        <v>8709</v>
      </c>
      <c r="B3521" s="3" t="s">
        <v>3449</v>
      </c>
      <c r="C3521" s="175" t="s">
        <v>42</v>
      </c>
    </row>
    <row r="3522" spans="1:3" x14ac:dyDescent="0.4">
      <c r="A3522" s="5">
        <v>8713</v>
      </c>
      <c r="B3522" s="3" t="s">
        <v>3450</v>
      </c>
      <c r="C3522" s="175" t="s">
        <v>42</v>
      </c>
    </row>
    <row r="3523" spans="1:3" x14ac:dyDescent="0.4">
      <c r="A3523" s="5">
        <v>8714</v>
      </c>
      <c r="B3523" s="3" t="s">
        <v>3451</v>
      </c>
      <c r="C3523" s="175" t="s">
        <v>42</v>
      </c>
    </row>
    <row r="3524" spans="1:3" x14ac:dyDescent="0.4">
      <c r="A3524" s="5">
        <v>8715</v>
      </c>
      <c r="B3524" s="3" t="s">
        <v>3452</v>
      </c>
      <c r="C3524" s="175" t="s">
        <v>42</v>
      </c>
    </row>
    <row r="3525" spans="1:3" x14ac:dyDescent="0.4">
      <c r="A3525" s="5">
        <v>8725</v>
      </c>
      <c r="B3525" s="3" t="s">
        <v>3453</v>
      </c>
      <c r="C3525" s="175" t="s">
        <v>42</v>
      </c>
    </row>
    <row r="3526" spans="1:3" x14ac:dyDescent="0.4">
      <c r="A3526" s="5">
        <v>8729</v>
      </c>
      <c r="B3526" s="3" t="s">
        <v>3454</v>
      </c>
      <c r="C3526" s="175" t="s">
        <v>42</v>
      </c>
    </row>
    <row r="3527" spans="1:3" x14ac:dyDescent="0.4">
      <c r="A3527" s="5">
        <v>8732</v>
      </c>
      <c r="B3527" s="3" t="s">
        <v>3455</v>
      </c>
      <c r="C3527" s="175" t="s">
        <v>42</v>
      </c>
    </row>
    <row r="3528" spans="1:3" x14ac:dyDescent="0.4">
      <c r="A3528" s="5">
        <v>8737</v>
      </c>
      <c r="B3528" s="3" t="s">
        <v>3456</v>
      </c>
      <c r="C3528" s="175" t="s">
        <v>42</v>
      </c>
    </row>
    <row r="3529" spans="1:3" x14ac:dyDescent="0.4">
      <c r="A3529" s="5">
        <v>8739</v>
      </c>
      <c r="B3529" s="3" t="s">
        <v>3457</v>
      </c>
      <c r="C3529" s="175" t="s">
        <v>42</v>
      </c>
    </row>
    <row r="3530" spans="1:3" x14ac:dyDescent="0.4">
      <c r="A3530" s="5">
        <v>8740</v>
      </c>
      <c r="B3530" s="3" t="s">
        <v>3458</v>
      </c>
      <c r="C3530" s="175" t="s">
        <v>42</v>
      </c>
    </row>
    <row r="3531" spans="1:3" x14ac:dyDescent="0.4">
      <c r="A3531" s="5">
        <v>8742</v>
      </c>
      <c r="B3531" s="3" t="s">
        <v>3459</v>
      </c>
      <c r="C3531" s="175" t="s">
        <v>42</v>
      </c>
    </row>
    <row r="3532" spans="1:3" x14ac:dyDescent="0.4">
      <c r="A3532" s="5">
        <v>8746</v>
      </c>
      <c r="B3532" s="3" t="s">
        <v>3460</v>
      </c>
      <c r="C3532" s="175" t="s">
        <v>42</v>
      </c>
    </row>
    <row r="3533" spans="1:3" x14ac:dyDescent="0.4">
      <c r="A3533" s="5">
        <v>8747</v>
      </c>
      <c r="B3533" s="3" t="s">
        <v>3461</v>
      </c>
      <c r="C3533" s="175" t="s">
        <v>42</v>
      </c>
    </row>
    <row r="3534" spans="1:3" x14ac:dyDescent="0.4">
      <c r="A3534" s="5">
        <v>8750</v>
      </c>
      <c r="B3534" s="3" t="s">
        <v>3462</v>
      </c>
      <c r="C3534" s="175" t="s">
        <v>42</v>
      </c>
    </row>
    <row r="3535" spans="1:3" x14ac:dyDescent="0.4">
      <c r="A3535" s="5">
        <v>8766</v>
      </c>
      <c r="B3535" s="3" t="s">
        <v>3463</v>
      </c>
      <c r="C3535" s="175" t="s">
        <v>42</v>
      </c>
    </row>
    <row r="3536" spans="1:3" x14ac:dyDescent="0.4">
      <c r="A3536" s="5">
        <v>8769</v>
      </c>
      <c r="B3536" s="3" t="s">
        <v>3464</v>
      </c>
      <c r="C3536" s="175" t="s">
        <v>42</v>
      </c>
    </row>
    <row r="3537" spans="1:3" x14ac:dyDescent="0.4">
      <c r="A3537" s="5">
        <v>8771</v>
      </c>
      <c r="B3537" s="3" t="s">
        <v>3465</v>
      </c>
      <c r="C3537" s="175" t="s">
        <v>42</v>
      </c>
    </row>
    <row r="3538" spans="1:3" x14ac:dyDescent="0.4">
      <c r="A3538" s="5">
        <v>8772</v>
      </c>
      <c r="B3538" s="3" t="s">
        <v>3466</v>
      </c>
      <c r="C3538" s="175" t="s">
        <v>42</v>
      </c>
    </row>
    <row r="3539" spans="1:3" x14ac:dyDescent="0.4">
      <c r="A3539" s="5">
        <v>8783</v>
      </c>
      <c r="B3539" s="3" t="s">
        <v>3467</v>
      </c>
      <c r="C3539" s="175" t="s">
        <v>42</v>
      </c>
    </row>
    <row r="3540" spans="1:3" x14ac:dyDescent="0.4">
      <c r="A3540" s="5">
        <v>8789</v>
      </c>
      <c r="B3540" s="3" t="s">
        <v>3468</v>
      </c>
      <c r="C3540" s="175" t="s">
        <v>48</v>
      </c>
    </row>
    <row r="3541" spans="1:3" x14ac:dyDescent="0.4">
      <c r="A3541" s="5">
        <v>8793</v>
      </c>
      <c r="B3541" s="3" t="s">
        <v>3469</v>
      </c>
      <c r="C3541" s="175" t="s">
        <v>42</v>
      </c>
    </row>
    <row r="3542" spans="1:3" x14ac:dyDescent="0.4">
      <c r="A3542" s="5">
        <v>8795</v>
      </c>
      <c r="B3542" s="3" t="s">
        <v>3470</v>
      </c>
      <c r="C3542" s="175" t="s">
        <v>42</v>
      </c>
    </row>
    <row r="3543" spans="1:3" x14ac:dyDescent="0.4">
      <c r="A3543" s="5">
        <v>8798</v>
      </c>
      <c r="B3543" s="3" t="s">
        <v>3471</v>
      </c>
      <c r="C3543" s="175" t="s">
        <v>48</v>
      </c>
    </row>
    <row r="3544" spans="1:3" x14ac:dyDescent="0.4">
      <c r="A3544" s="5">
        <v>8801</v>
      </c>
      <c r="B3544" s="3" t="s">
        <v>3472</v>
      </c>
      <c r="C3544" s="175" t="s">
        <v>42</v>
      </c>
    </row>
    <row r="3545" spans="1:3" x14ac:dyDescent="0.4">
      <c r="A3545" s="5">
        <v>8802</v>
      </c>
      <c r="B3545" s="3" t="s">
        <v>3473</v>
      </c>
      <c r="C3545" s="172" t="s">
        <v>42</v>
      </c>
    </row>
    <row r="3546" spans="1:3" x14ac:dyDescent="0.4">
      <c r="A3546" s="5">
        <v>8803</v>
      </c>
      <c r="B3546" s="3" t="s">
        <v>3474</v>
      </c>
      <c r="C3546" s="172" t="s">
        <v>42</v>
      </c>
    </row>
    <row r="3547" spans="1:3" x14ac:dyDescent="0.4">
      <c r="A3547" s="5">
        <v>8804</v>
      </c>
      <c r="B3547" s="3" t="s">
        <v>3475</v>
      </c>
      <c r="C3547" s="172" t="s">
        <v>51</v>
      </c>
    </row>
    <row r="3548" spans="1:3" x14ac:dyDescent="0.4">
      <c r="A3548" s="5">
        <v>8806</v>
      </c>
      <c r="B3548" s="3" t="s">
        <v>3476</v>
      </c>
      <c r="C3548" s="172" t="s">
        <v>42</v>
      </c>
    </row>
    <row r="3549" spans="1:3" x14ac:dyDescent="0.4">
      <c r="A3549" s="5">
        <v>8818</v>
      </c>
      <c r="B3549" s="3" t="s">
        <v>3477</v>
      </c>
      <c r="C3549" s="172" t="s">
        <v>42</v>
      </c>
    </row>
    <row r="3550" spans="1:3" x14ac:dyDescent="0.4">
      <c r="A3550" s="5">
        <v>8830</v>
      </c>
      <c r="B3550" s="3" t="s">
        <v>3478</v>
      </c>
      <c r="C3550" s="172" t="s">
        <v>42</v>
      </c>
    </row>
    <row r="3551" spans="1:3" x14ac:dyDescent="0.4">
      <c r="A3551" s="5">
        <v>8835</v>
      </c>
      <c r="B3551" s="3" t="s">
        <v>3479</v>
      </c>
      <c r="C3551" s="172" t="s">
        <v>42</v>
      </c>
    </row>
    <row r="3552" spans="1:3" x14ac:dyDescent="0.4">
      <c r="A3552" s="5">
        <v>8836</v>
      </c>
      <c r="B3552" s="3" t="s">
        <v>3480</v>
      </c>
      <c r="C3552" s="172" t="s">
        <v>42</v>
      </c>
    </row>
    <row r="3553" spans="1:3" x14ac:dyDescent="0.4">
      <c r="A3553" s="5">
        <v>8841</v>
      </c>
      <c r="B3553" s="3" t="s">
        <v>3481</v>
      </c>
      <c r="C3553" s="172" t="s">
        <v>42</v>
      </c>
    </row>
    <row r="3554" spans="1:3" x14ac:dyDescent="0.4">
      <c r="A3554" s="5">
        <v>8842</v>
      </c>
      <c r="B3554" s="3" t="s">
        <v>3482</v>
      </c>
      <c r="C3554" s="172" t="s">
        <v>3978</v>
      </c>
    </row>
    <row r="3555" spans="1:3" x14ac:dyDescent="0.4">
      <c r="A3555" s="5">
        <v>8844</v>
      </c>
      <c r="B3555" s="3" t="s">
        <v>3483</v>
      </c>
      <c r="C3555" s="172" t="s">
        <v>42</v>
      </c>
    </row>
    <row r="3556" spans="1:3" x14ac:dyDescent="0.4">
      <c r="A3556" s="5">
        <v>8848</v>
      </c>
      <c r="B3556" s="3" t="s">
        <v>3484</v>
      </c>
      <c r="C3556" s="172" t="s">
        <v>42</v>
      </c>
    </row>
    <row r="3557" spans="1:3" x14ac:dyDescent="0.4">
      <c r="A3557" s="5">
        <v>8850</v>
      </c>
      <c r="B3557" s="3" t="s">
        <v>3485</v>
      </c>
      <c r="C3557" s="172" t="s">
        <v>42</v>
      </c>
    </row>
    <row r="3558" spans="1:3" x14ac:dyDescent="0.4">
      <c r="A3558" s="5">
        <v>8854</v>
      </c>
      <c r="B3558" s="3" t="s">
        <v>3486</v>
      </c>
      <c r="C3558" s="172" t="s">
        <v>51</v>
      </c>
    </row>
    <row r="3559" spans="1:3" x14ac:dyDescent="0.4">
      <c r="A3559" s="5">
        <v>8860</v>
      </c>
      <c r="B3559" s="3" t="s">
        <v>3487</v>
      </c>
      <c r="C3559" s="172" t="s">
        <v>42</v>
      </c>
    </row>
    <row r="3560" spans="1:3" x14ac:dyDescent="0.4">
      <c r="A3560" s="5">
        <v>8864</v>
      </c>
      <c r="B3560" s="3" t="s">
        <v>3488</v>
      </c>
      <c r="C3560" s="172" t="s">
        <v>42</v>
      </c>
    </row>
    <row r="3561" spans="1:3" x14ac:dyDescent="0.4">
      <c r="A3561" s="5">
        <v>8869</v>
      </c>
      <c r="B3561" s="3" t="s">
        <v>3489</v>
      </c>
      <c r="C3561" s="172" t="s">
        <v>42</v>
      </c>
    </row>
    <row r="3562" spans="1:3" x14ac:dyDescent="0.4">
      <c r="A3562" s="5">
        <v>8871</v>
      </c>
      <c r="B3562" s="3" t="s">
        <v>3490</v>
      </c>
      <c r="C3562" s="172" t="s">
        <v>42</v>
      </c>
    </row>
    <row r="3563" spans="1:3" x14ac:dyDescent="0.4">
      <c r="A3563" s="5">
        <v>8876</v>
      </c>
      <c r="B3563" s="3" t="s">
        <v>3491</v>
      </c>
      <c r="C3563" s="172" t="s">
        <v>42</v>
      </c>
    </row>
    <row r="3564" spans="1:3" x14ac:dyDescent="0.4">
      <c r="A3564" s="5">
        <v>8877</v>
      </c>
      <c r="B3564" s="3" t="s">
        <v>3492</v>
      </c>
      <c r="C3564" s="172" t="s">
        <v>42</v>
      </c>
    </row>
    <row r="3565" spans="1:3" x14ac:dyDescent="0.4">
      <c r="A3565" s="5">
        <v>8881</v>
      </c>
      <c r="B3565" s="3" t="s">
        <v>3493</v>
      </c>
      <c r="C3565" s="172" t="s">
        <v>42</v>
      </c>
    </row>
    <row r="3566" spans="1:3" x14ac:dyDescent="0.4">
      <c r="A3566" s="5">
        <v>8885</v>
      </c>
      <c r="B3566" s="3" t="s">
        <v>3494</v>
      </c>
      <c r="C3566" s="172" t="s">
        <v>51</v>
      </c>
    </row>
    <row r="3567" spans="1:3" x14ac:dyDescent="0.4">
      <c r="A3567" s="5">
        <v>8886</v>
      </c>
      <c r="B3567" s="3" t="s">
        <v>3495</v>
      </c>
      <c r="C3567" s="172" t="s">
        <v>44</v>
      </c>
    </row>
    <row r="3568" spans="1:3" x14ac:dyDescent="0.4">
      <c r="A3568" s="5">
        <v>8887</v>
      </c>
      <c r="B3568" s="3" t="s">
        <v>3496</v>
      </c>
      <c r="C3568" s="172" t="s">
        <v>44</v>
      </c>
    </row>
    <row r="3569" spans="1:4" x14ac:dyDescent="0.4">
      <c r="A3569" s="5">
        <v>8889</v>
      </c>
      <c r="B3569" s="3" t="s">
        <v>3497</v>
      </c>
      <c r="C3569" s="172" t="s">
        <v>48</v>
      </c>
    </row>
    <row r="3570" spans="1:4" x14ac:dyDescent="0.4">
      <c r="A3570" s="5">
        <v>8890</v>
      </c>
      <c r="B3570" s="3" t="s">
        <v>3498</v>
      </c>
      <c r="C3570" s="172" t="s">
        <v>42</v>
      </c>
    </row>
    <row r="3571" spans="1:4" x14ac:dyDescent="0.4">
      <c r="A3571" s="5">
        <v>8891</v>
      </c>
      <c r="B3571" s="3" t="s">
        <v>3499</v>
      </c>
      <c r="C3571" s="172" t="s">
        <v>42</v>
      </c>
      <c r="D3571" s="183"/>
    </row>
    <row r="3572" spans="1:4" x14ac:dyDescent="0.4">
      <c r="A3572" s="5">
        <v>8892</v>
      </c>
      <c r="B3572" s="3" t="s">
        <v>3500</v>
      </c>
      <c r="C3572" s="172" t="s">
        <v>51</v>
      </c>
      <c r="D3572" s="181">
        <v>43910</v>
      </c>
    </row>
    <row r="3573" spans="1:4" x14ac:dyDescent="0.4">
      <c r="A3573" s="5">
        <v>8893</v>
      </c>
      <c r="B3573" s="3" t="s">
        <v>3501</v>
      </c>
      <c r="C3573" s="172" t="s">
        <v>42</v>
      </c>
    </row>
    <row r="3574" spans="1:4" x14ac:dyDescent="0.4">
      <c r="A3574" s="5">
        <v>8894</v>
      </c>
      <c r="B3574" s="3" t="s">
        <v>3502</v>
      </c>
      <c r="C3574" s="172" t="s">
        <v>49</v>
      </c>
    </row>
    <row r="3575" spans="1:4" x14ac:dyDescent="0.4">
      <c r="A3575" s="5">
        <v>8897</v>
      </c>
      <c r="B3575" s="3" t="s">
        <v>3503</v>
      </c>
      <c r="C3575" s="172" t="s">
        <v>42</v>
      </c>
    </row>
    <row r="3576" spans="1:4" x14ac:dyDescent="0.4">
      <c r="A3576" s="5">
        <v>8898</v>
      </c>
      <c r="B3576" s="3" t="s">
        <v>3504</v>
      </c>
      <c r="C3576" s="172" t="s">
        <v>42</v>
      </c>
    </row>
    <row r="3577" spans="1:4" x14ac:dyDescent="0.4">
      <c r="A3577" s="5">
        <v>8903</v>
      </c>
      <c r="B3577" s="3" t="s">
        <v>3505</v>
      </c>
      <c r="C3577" s="172" t="s">
        <v>42</v>
      </c>
    </row>
    <row r="3578" spans="1:4" x14ac:dyDescent="0.4">
      <c r="A3578" s="5">
        <v>8904</v>
      </c>
      <c r="B3578" s="3" t="s">
        <v>3506</v>
      </c>
      <c r="C3578" s="172" t="s">
        <v>47</v>
      </c>
    </row>
    <row r="3579" spans="1:4" x14ac:dyDescent="0.4">
      <c r="A3579" s="5">
        <v>8905</v>
      </c>
      <c r="B3579" s="3" t="s">
        <v>56</v>
      </c>
      <c r="C3579" s="172" t="s">
        <v>3977</v>
      </c>
    </row>
    <row r="3580" spans="1:4" x14ac:dyDescent="0.4">
      <c r="A3580" s="5">
        <v>8908</v>
      </c>
      <c r="B3580" s="3" t="s">
        <v>3507</v>
      </c>
      <c r="C3580" s="172" t="s">
        <v>44</v>
      </c>
    </row>
    <row r="3581" spans="1:4" x14ac:dyDescent="0.4">
      <c r="A3581" s="5">
        <v>8909</v>
      </c>
      <c r="B3581" s="3" t="s">
        <v>3508</v>
      </c>
      <c r="C3581" s="172" t="s">
        <v>51</v>
      </c>
    </row>
    <row r="3582" spans="1:4" x14ac:dyDescent="0.4">
      <c r="A3582" s="5">
        <v>8912</v>
      </c>
      <c r="B3582" s="3" t="s">
        <v>3509</v>
      </c>
      <c r="C3582" s="172" t="s">
        <v>45</v>
      </c>
    </row>
    <row r="3583" spans="1:4" x14ac:dyDescent="0.4">
      <c r="A3583" s="5">
        <v>8914</v>
      </c>
      <c r="B3583" s="3" t="s">
        <v>3510</v>
      </c>
      <c r="C3583" s="172" t="s">
        <v>51</v>
      </c>
    </row>
    <row r="3584" spans="1:4" x14ac:dyDescent="0.4">
      <c r="A3584" s="5">
        <v>8917</v>
      </c>
      <c r="B3584" s="3" t="s">
        <v>3511</v>
      </c>
      <c r="C3584" s="172" t="s">
        <v>49</v>
      </c>
    </row>
    <row r="3585" spans="1:3" x14ac:dyDescent="0.4">
      <c r="A3585" s="5">
        <v>8918</v>
      </c>
      <c r="B3585" s="3" t="s">
        <v>3512</v>
      </c>
      <c r="C3585" s="172" t="s">
        <v>3977</v>
      </c>
    </row>
    <row r="3586" spans="1:3" x14ac:dyDescent="0.4">
      <c r="A3586" s="5">
        <v>8919</v>
      </c>
      <c r="B3586" s="3" t="s">
        <v>3513</v>
      </c>
      <c r="C3586" s="172" t="s">
        <v>42</v>
      </c>
    </row>
    <row r="3587" spans="1:3" x14ac:dyDescent="0.4">
      <c r="A3587" s="5">
        <v>8920</v>
      </c>
      <c r="B3587" s="3" t="s">
        <v>3514</v>
      </c>
      <c r="C3587" s="172" t="s">
        <v>42</v>
      </c>
    </row>
    <row r="3588" spans="1:3" x14ac:dyDescent="0.4">
      <c r="A3588" s="5">
        <v>8922</v>
      </c>
      <c r="B3588" s="3" t="s">
        <v>3515</v>
      </c>
      <c r="C3588" s="172" t="s">
        <v>42</v>
      </c>
    </row>
    <row r="3589" spans="1:3" x14ac:dyDescent="0.4">
      <c r="A3589" s="5">
        <v>8923</v>
      </c>
      <c r="B3589" s="3" t="s">
        <v>3516</v>
      </c>
      <c r="C3589" s="172" t="s">
        <v>50</v>
      </c>
    </row>
    <row r="3590" spans="1:3" x14ac:dyDescent="0.4">
      <c r="A3590" s="5">
        <v>8925</v>
      </c>
      <c r="B3590" s="3" t="s">
        <v>3517</v>
      </c>
      <c r="C3590" s="172" t="s">
        <v>46</v>
      </c>
    </row>
    <row r="3591" spans="1:3" x14ac:dyDescent="0.4">
      <c r="A3591" s="5">
        <v>8927</v>
      </c>
      <c r="B3591" s="3" t="s">
        <v>3518</v>
      </c>
      <c r="C3591" s="172" t="s">
        <v>46</v>
      </c>
    </row>
    <row r="3592" spans="1:3" x14ac:dyDescent="0.4">
      <c r="A3592" s="5">
        <v>8928</v>
      </c>
      <c r="B3592" s="3" t="s">
        <v>3519</v>
      </c>
      <c r="C3592" s="172" t="s">
        <v>45</v>
      </c>
    </row>
    <row r="3593" spans="1:3" x14ac:dyDescent="0.4">
      <c r="A3593" s="5">
        <v>8929</v>
      </c>
      <c r="B3593" s="3" t="s">
        <v>3520</v>
      </c>
      <c r="C3593" s="172" t="s">
        <v>51</v>
      </c>
    </row>
    <row r="3594" spans="1:3" x14ac:dyDescent="0.4">
      <c r="A3594" s="5">
        <v>8931</v>
      </c>
      <c r="B3594" s="3" t="s">
        <v>3521</v>
      </c>
      <c r="C3594" s="172" t="s">
        <v>3977</v>
      </c>
    </row>
    <row r="3595" spans="1:3" x14ac:dyDescent="0.4">
      <c r="A3595" s="5">
        <v>8934</v>
      </c>
      <c r="B3595" s="3" t="s">
        <v>3522</v>
      </c>
      <c r="C3595" s="172" t="s">
        <v>42</v>
      </c>
    </row>
    <row r="3596" spans="1:3" x14ac:dyDescent="0.4">
      <c r="A3596" s="5">
        <v>8935</v>
      </c>
      <c r="B3596" s="3" t="s">
        <v>3523</v>
      </c>
      <c r="C3596" s="172" t="s">
        <v>42</v>
      </c>
    </row>
    <row r="3597" spans="1:3" x14ac:dyDescent="0.4">
      <c r="A3597" s="5">
        <v>8938</v>
      </c>
      <c r="B3597" s="3" t="s">
        <v>3524</v>
      </c>
      <c r="C3597" s="172" t="s">
        <v>42</v>
      </c>
    </row>
    <row r="3598" spans="1:3" x14ac:dyDescent="0.4">
      <c r="A3598" s="5">
        <v>8940</v>
      </c>
      <c r="B3598" s="3" t="s">
        <v>3525</v>
      </c>
      <c r="C3598" s="172" t="s">
        <v>44</v>
      </c>
    </row>
    <row r="3599" spans="1:3" x14ac:dyDescent="0.4">
      <c r="A3599" s="5">
        <v>8944</v>
      </c>
      <c r="B3599" s="3" t="s">
        <v>3526</v>
      </c>
      <c r="C3599" s="172" t="s">
        <v>48</v>
      </c>
    </row>
    <row r="3600" spans="1:3" x14ac:dyDescent="0.4">
      <c r="A3600" s="5">
        <v>8945</v>
      </c>
      <c r="B3600" s="3" t="s">
        <v>3527</v>
      </c>
      <c r="C3600" s="172" t="s">
        <v>45</v>
      </c>
    </row>
    <row r="3601" spans="1:3" x14ac:dyDescent="0.4">
      <c r="A3601" s="5">
        <v>8946</v>
      </c>
      <c r="B3601" s="3" t="s">
        <v>3528</v>
      </c>
      <c r="C3601" s="172" t="s">
        <v>51</v>
      </c>
    </row>
    <row r="3602" spans="1:3" x14ac:dyDescent="0.4">
      <c r="A3602" s="5">
        <v>8952</v>
      </c>
      <c r="B3602" s="3" t="s">
        <v>3529</v>
      </c>
      <c r="C3602" s="172"/>
    </row>
    <row r="3603" spans="1:3" x14ac:dyDescent="0.4">
      <c r="A3603" s="5">
        <v>8954</v>
      </c>
      <c r="B3603" s="3" t="s">
        <v>3530</v>
      </c>
      <c r="C3603" s="172"/>
    </row>
    <row r="3604" spans="1:3" x14ac:dyDescent="0.4">
      <c r="A3604" s="5">
        <v>8955</v>
      </c>
      <c r="B3604" s="3" t="s">
        <v>3531</v>
      </c>
      <c r="C3604" s="172"/>
    </row>
    <row r="3605" spans="1:3" x14ac:dyDescent="0.4">
      <c r="A3605" s="5">
        <v>8956</v>
      </c>
      <c r="B3605" s="3" t="s">
        <v>3532</v>
      </c>
      <c r="C3605" s="172"/>
    </row>
    <row r="3606" spans="1:3" x14ac:dyDescent="0.4">
      <c r="A3606" s="5">
        <v>8957</v>
      </c>
      <c r="B3606" s="3" t="s">
        <v>3533</v>
      </c>
      <c r="C3606" s="172"/>
    </row>
    <row r="3607" spans="1:3" x14ac:dyDescent="0.4">
      <c r="A3607" s="5">
        <v>8958</v>
      </c>
      <c r="B3607" s="3" t="s">
        <v>3534</v>
      </c>
      <c r="C3607" s="172"/>
    </row>
    <row r="3608" spans="1:3" x14ac:dyDescent="0.4">
      <c r="A3608" s="5">
        <v>8960</v>
      </c>
      <c r="B3608" s="3" t="s">
        <v>3535</v>
      </c>
      <c r="C3608" s="172"/>
    </row>
    <row r="3609" spans="1:3" x14ac:dyDescent="0.4">
      <c r="A3609" s="5">
        <v>8961</v>
      </c>
      <c r="B3609" s="3" t="s">
        <v>3536</v>
      </c>
      <c r="C3609" s="172"/>
    </row>
    <row r="3610" spans="1:3" x14ac:dyDescent="0.4">
      <c r="A3610" s="5">
        <v>8963</v>
      </c>
      <c r="B3610" s="3" t="s">
        <v>3537</v>
      </c>
      <c r="C3610" s="172"/>
    </row>
    <row r="3611" spans="1:3" x14ac:dyDescent="0.4">
      <c r="A3611" s="5">
        <v>8964</v>
      </c>
      <c r="B3611" s="3" t="s">
        <v>3538</v>
      </c>
      <c r="C3611" s="172"/>
    </row>
    <row r="3612" spans="1:3" x14ac:dyDescent="0.4">
      <c r="A3612" s="5">
        <v>8966</v>
      </c>
      <c r="B3612" s="3" t="s">
        <v>3539</v>
      </c>
      <c r="C3612" s="172"/>
    </row>
    <row r="3613" spans="1:3" x14ac:dyDescent="0.4">
      <c r="A3613" s="5">
        <v>8968</v>
      </c>
      <c r="B3613" s="3" t="s">
        <v>3540</v>
      </c>
      <c r="C3613" s="172"/>
    </row>
    <row r="3614" spans="1:3" x14ac:dyDescent="0.4">
      <c r="A3614" s="5">
        <v>8972</v>
      </c>
      <c r="B3614" s="3" t="s">
        <v>3541</v>
      </c>
      <c r="C3614" s="172"/>
    </row>
    <row r="3615" spans="1:3" x14ac:dyDescent="0.4">
      <c r="A3615" s="5">
        <v>8975</v>
      </c>
      <c r="B3615" s="3" t="s">
        <v>3542</v>
      </c>
      <c r="C3615" s="172"/>
    </row>
    <row r="3616" spans="1:3" x14ac:dyDescent="0.4">
      <c r="A3616" s="5">
        <v>8976</v>
      </c>
      <c r="B3616" s="3" t="s">
        <v>3543</v>
      </c>
      <c r="C3616" s="172"/>
    </row>
    <row r="3617" spans="1:3" x14ac:dyDescent="0.4">
      <c r="A3617" s="5">
        <v>8977</v>
      </c>
      <c r="B3617" s="3" t="s">
        <v>3544</v>
      </c>
      <c r="C3617" s="172"/>
    </row>
    <row r="3618" spans="1:3" x14ac:dyDescent="0.4">
      <c r="A3618" s="5">
        <v>8979</v>
      </c>
      <c r="B3618" s="3" t="s">
        <v>3545</v>
      </c>
      <c r="C3618" s="172"/>
    </row>
    <row r="3619" spans="1:3" x14ac:dyDescent="0.4">
      <c r="A3619" s="5">
        <v>8984</v>
      </c>
      <c r="B3619" s="3" t="s">
        <v>3546</v>
      </c>
      <c r="C3619" s="172"/>
    </row>
    <row r="3620" spans="1:3" x14ac:dyDescent="0.4">
      <c r="A3620" s="5">
        <v>8985</v>
      </c>
      <c r="B3620" s="3" t="s">
        <v>3547</v>
      </c>
      <c r="C3620" s="172"/>
    </row>
    <row r="3621" spans="1:3" x14ac:dyDescent="0.4">
      <c r="A3621" s="5">
        <v>8986</v>
      </c>
      <c r="B3621" s="3" t="s">
        <v>3548</v>
      </c>
      <c r="C3621" s="172"/>
    </row>
    <row r="3622" spans="1:3" x14ac:dyDescent="0.4">
      <c r="A3622" s="5">
        <v>8987</v>
      </c>
      <c r="B3622" s="3" t="s">
        <v>3549</v>
      </c>
      <c r="C3622" s="172"/>
    </row>
    <row r="3623" spans="1:3" x14ac:dyDescent="0.4">
      <c r="A3623" s="5">
        <v>8995</v>
      </c>
      <c r="B3623" s="3" t="s">
        <v>3550</v>
      </c>
      <c r="C3623" s="172" t="s">
        <v>42</v>
      </c>
    </row>
    <row r="3624" spans="1:3" x14ac:dyDescent="0.4">
      <c r="A3624" s="5">
        <v>8996</v>
      </c>
      <c r="B3624" s="3" t="s">
        <v>3551</v>
      </c>
      <c r="C3624" s="172" t="s">
        <v>51</v>
      </c>
    </row>
    <row r="3625" spans="1:3" x14ac:dyDescent="0.4">
      <c r="A3625" s="5">
        <v>8999</v>
      </c>
      <c r="B3625" s="3" t="s">
        <v>3552</v>
      </c>
      <c r="C3625" s="172" t="s">
        <v>42</v>
      </c>
    </row>
    <row r="3626" spans="1:3" x14ac:dyDescent="0.4">
      <c r="A3626" s="5">
        <v>9001</v>
      </c>
      <c r="B3626" s="3" t="s">
        <v>3553</v>
      </c>
      <c r="C3626" s="172" t="s">
        <v>42</v>
      </c>
    </row>
    <row r="3627" spans="1:3" x14ac:dyDescent="0.4">
      <c r="A3627" s="5">
        <v>9003</v>
      </c>
      <c r="B3627" s="3" t="s">
        <v>3554</v>
      </c>
      <c r="C3627" s="172" t="s">
        <v>42</v>
      </c>
    </row>
    <row r="3628" spans="1:3" x14ac:dyDescent="0.4">
      <c r="A3628" s="5">
        <v>9005</v>
      </c>
      <c r="B3628" s="3" t="s">
        <v>3555</v>
      </c>
      <c r="C3628" s="172" t="s">
        <v>42</v>
      </c>
    </row>
    <row r="3629" spans="1:3" x14ac:dyDescent="0.4">
      <c r="A3629" s="5">
        <v>9006</v>
      </c>
      <c r="B3629" s="3" t="s">
        <v>3556</v>
      </c>
      <c r="C3629" s="172" t="s">
        <v>42</v>
      </c>
    </row>
    <row r="3630" spans="1:3" x14ac:dyDescent="0.4">
      <c r="A3630" s="5">
        <v>9007</v>
      </c>
      <c r="B3630" s="3" t="s">
        <v>3557</v>
      </c>
      <c r="C3630" s="172" t="s">
        <v>42</v>
      </c>
    </row>
    <row r="3631" spans="1:3" x14ac:dyDescent="0.4">
      <c r="A3631" s="5">
        <v>9008</v>
      </c>
      <c r="B3631" s="3" t="s">
        <v>3558</v>
      </c>
      <c r="C3631" s="172" t="s">
        <v>42</v>
      </c>
    </row>
    <row r="3632" spans="1:3" x14ac:dyDescent="0.4">
      <c r="A3632" s="5">
        <v>9009</v>
      </c>
      <c r="B3632" s="3" t="s">
        <v>3559</v>
      </c>
      <c r="C3632" s="172" t="s">
        <v>42</v>
      </c>
    </row>
    <row r="3633" spans="1:4" x14ac:dyDescent="0.4">
      <c r="A3633" s="5">
        <v>9010</v>
      </c>
      <c r="B3633" s="3" t="s">
        <v>3560</v>
      </c>
      <c r="C3633" s="172" t="s">
        <v>42</v>
      </c>
    </row>
    <row r="3634" spans="1:4" x14ac:dyDescent="0.4">
      <c r="A3634" s="5">
        <v>9012</v>
      </c>
      <c r="B3634" s="3" t="s">
        <v>3561</v>
      </c>
      <c r="C3634" s="172" t="s">
        <v>42</v>
      </c>
    </row>
    <row r="3635" spans="1:4" x14ac:dyDescent="0.4">
      <c r="A3635" s="5">
        <v>9014</v>
      </c>
      <c r="B3635" s="3" t="s">
        <v>3562</v>
      </c>
      <c r="C3635" s="172" t="s">
        <v>42</v>
      </c>
    </row>
    <row r="3636" spans="1:4" x14ac:dyDescent="0.4">
      <c r="A3636" s="5">
        <v>9017</v>
      </c>
      <c r="B3636" s="3" t="s">
        <v>3563</v>
      </c>
      <c r="C3636" s="172" t="s">
        <v>42</v>
      </c>
    </row>
    <row r="3637" spans="1:4" x14ac:dyDescent="0.4">
      <c r="A3637" s="5">
        <v>9020</v>
      </c>
      <c r="B3637" s="3" t="s">
        <v>3564</v>
      </c>
      <c r="C3637" s="172" t="s">
        <v>42</v>
      </c>
      <c r="D3637" s="181">
        <v>44002</v>
      </c>
    </row>
    <row r="3638" spans="1:4" x14ac:dyDescent="0.4">
      <c r="A3638" s="5">
        <v>9021</v>
      </c>
      <c r="B3638" s="3" t="s">
        <v>3565</v>
      </c>
      <c r="C3638" s="172" t="s">
        <v>42</v>
      </c>
    </row>
    <row r="3639" spans="1:4" x14ac:dyDescent="0.4">
      <c r="A3639" s="5">
        <v>9022</v>
      </c>
      <c r="B3639" s="3" t="s">
        <v>3566</v>
      </c>
      <c r="C3639" s="172" t="s">
        <v>42</v>
      </c>
    </row>
    <row r="3640" spans="1:4" x14ac:dyDescent="0.4">
      <c r="A3640" s="5">
        <v>9024</v>
      </c>
      <c r="B3640" s="3" t="s">
        <v>3567</v>
      </c>
      <c r="C3640" s="172" t="s">
        <v>42</v>
      </c>
    </row>
    <row r="3641" spans="1:4" x14ac:dyDescent="0.4">
      <c r="A3641" s="5">
        <v>9025</v>
      </c>
      <c r="B3641" s="3" t="s">
        <v>3568</v>
      </c>
      <c r="C3641" s="172" t="s">
        <v>42</v>
      </c>
    </row>
    <row r="3642" spans="1:4" x14ac:dyDescent="0.4">
      <c r="A3642" s="5">
        <v>9027</v>
      </c>
      <c r="B3642" s="3" t="s">
        <v>3569</v>
      </c>
      <c r="C3642" s="172" t="s">
        <v>42</v>
      </c>
    </row>
    <row r="3643" spans="1:4" x14ac:dyDescent="0.4">
      <c r="A3643" s="5">
        <v>9028</v>
      </c>
      <c r="B3643" s="3" t="s">
        <v>3570</v>
      </c>
      <c r="C3643" s="172" t="s">
        <v>45</v>
      </c>
    </row>
    <row r="3644" spans="1:4" x14ac:dyDescent="0.4">
      <c r="A3644" s="5">
        <v>9029</v>
      </c>
      <c r="B3644" s="3" t="s">
        <v>3571</v>
      </c>
      <c r="C3644" s="172" t="s">
        <v>42</v>
      </c>
    </row>
    <row r="3645" spans="1:4" x14ac:dyDescent="0.4">
      <c r="A3645" s="5">
        <v>9031</v>
      </c>
      <c r="B3645" s="3" t="s">
        <v>3572</v>
      </c>
      <c r="C3645" s="172" t="s">
        <v>42</v>
      </c>
    </row>
    <row r="3646" spans="1:4" x14ac:dyDescent="0.4">
      <c r="A3646" s="5">
        <v>9033</v>
      </c>
      <c r="B3646" s="3" t="s">
        <v>3573</v>
      </c>
      <c r="C3646" s="172" t="s">
        <v>42</v>
      </c>
    </row>
    <row r="3647" spans="1:4" x14ac:dyDescent="0.4">
      <c r="A3647" s="5">
        <v>9034</v>
      </c>
      <c r="B3647" s="3" t="s">
        <v>3574</v>
      </c>
      <c r="C3647" s="172" t="s">
        <v>42</v>
      </c>
    </row>
    <row r="3648" spans="1:4" x14ac:dyDescent="0.4">
      <c r="A3648" s="5">
        <v>9035</v>
      </c>
      <c r="B3648" s="3" t="s">
        <v>3575</v>
      </c>
      <c r="C3648" s="172" t="s">
        <v>42</v>
      </c>
    </row>
    <row r="3649" spans="1:3" x14ac:dyDescent="0.4">
      <c r="A3649" s="5">
        <v>9036</v>
      </c>
      <c r="B3649" s="3" t="s">
        <v>3576</v>
      </c>
      <c r="C3649" s="172" t="s">
        <v>42</v>
      </c>
    </row>
    <row r="3650" spans="1:3" x14ac:dyDescent="0.4">
      <c r="A3650" s="5">
        <v>9037</v>
      </c>
      <c r="B3650" s="3" t="s">
        <v>3577</v>
      </c>
      <c r="C3650" s="172" t="s">
        <v>42</v>
      </c>
    </row>
    <row r="3651" spans="1:3" x14ac:dyDescent="0.4">
      <c r="A3651" s="5">
        <v>9039</v>
      </c>
      <c r="B3651" s="3" t="s">
        <v>3578</v>
      </c>
      <c r="C3651" s="172" t="s">
        <v>42</v>
      </c>
    </row>
    <row r="3652" spans="1:3" x14ac:dyDescent="0.4">
      <c r="A3652" s="5">
        <v>9040</v>
      </c>
      <c r="B3652" s="3" t="s">
        <v>3579</v>
      </c>
      <c r="C3652" s="172" t="s">
        <v>42</v>
      </c>
    </row>
    <row r="3653" spans="1:3" x14ac:dyDescent="0.4">
      <c r="A3653" s="5">
        <v>9041</v>
      </c>
      <c r="B3653" s="3" t="s">
        <v>3580</v>
      </c>
      <c r="C3653" s="172" t="s">
        <v>42</v>
      </c>
    </row>
    <row r="3654" spans="1:3" x14ac:dyDescent="0.4">
      <c r="A3654" s="5">
        <v>9042</v>
      </c>
      <c r="B3654" s="3" t="s">
        <v>3581</v>
      </c>
      <c r="C3654" s="172" t="s">
        <v>42</v>
      </c>
    </row>
    <row r="3655" spans="1:3" x14ac:dyDescent="0.4">
      <c r="A3655" s="5">
        <v>9044</v>
      </c>
      <c r="B3655" s="3" t="s">
        <v>3582</v>
      </c>
      <c r="C3655" s="172" t="s">
        <v>42</v>
      </c>
    </row>
    <row r="3656" spans="1:3" x14ac:dyDescent="0.4">
      <c r="A3656" s="5">
        <v>9045</v>
      </c>
      <c r="B3656" s="3" t="s">
        <v>3583</v>
      </c>
      <c r="C3656" s="172" t="s">
        <v>42</v>
      </c>
    </row>
    <row r="3657" spans="1:3" x14ac:dyDescent="0.4">
      <c r="A3657" s="5">
        <v>9046</v>
      </c>
      <c r="B3657" s="3" t="s">
        <v>3584</v>
      </c>
      <c r="C3657" s="172" t="s">
        <v>42</v>
      </c>
    </row>
    <row r="3658" spans="1:3" x14ac:dyDescent="0.4">
      <c r="A3658" s="5">
        <v>9048</v>
      </c>
      <c r="B3658" s="3" t="s">
        <v>3585</v>
      </c>
      <c r="C3658" s="172" t="s">
        <v>42</v>
      </c>
    </row>
    <row r="3659" spans="1:3" x14ac:dyDescent="0.4">
      <c r="A3659" s="5">
        <v>9049</v>
      </c>
      <c r="B3659" s="3" t="s">
        <v>3586</v>
      </c>
      <c r="C3659" s="172" t="s">
        <v>42</v>
      </c>
    </row>
    <row r="3660" spans="1:3" x14ac:dyDescent="0.4">
      <c r="A3660" s="5">
        <v>9051</v>
      </c>
      <c r="B3660" s="3" t="s">
        <v>3587</v>
      </c>
      <c r="C3660" s="172" t="s">
        <v>42</v>
      </c>
    </row>
    <row r="3661" spans="1:3" x14ac:dyDescent="0.4">
      <c r="A3661" s="5">
        <v>9052</v>
      </c>
      <c r="B3661" s="3" t="s">
        <v>3588</v>
      </c>
      <c r="C3661" s="172" t="s">
        <v>42</v>
      </c>
    </row>
    <row r="3662" spans="1:3" x14ac:dyDescent="0.4">
      <c r="A3662" s="5">
        <v>9055</v>
      </c>
      <c r="B3662" s="3" t="s">
        <v>3589</v>
      </c>
      <c r="C3662" s="172" t="s">
        <v>42</v>
      </c>
    </row>
    <row r="3663" spans="1:3" x14ac:dyDescent="0.4">
      <c r="A3663" s="5">
        <v>9057</v>
      </c>
      <c r="B3663" s="3" t="s">
        <v>3590</v>
      </c>
      <c r="C3663" s="172" t="s">
        <v>42</v>
      </c>
    </row>
    <row r="3664" spans="1:3" x14ac:dyDescent="0.4">
      <c r="A3664" s="5">
        <v>9058</v>
      </c>
      <c r="B3664" s="3" t="s">
        <v>3591</v>
      </c>
      <c r="C3664" s="172" t="s">
        <v>42</v>
      </c>
    </row>
    <row r="3665" spans="1:3" x14ac:dyDescent="0.4">
      <c r="A3665" s="5">
        <v>9059</v>
      </c>
      <c r="B3665" s="3" t="s">
        <v>3592</v>
      </c>
      <c r="C3665" s="172" t="s">
        <v>42</v>
      </c>
    </row>
    <row r="3666" spans="1:3" x14ac:dyDescent="0.4">
      <c r="A3666" s="5">
        <v>9060</v>
      </c>
      <c r="B3666" s="3" t="s">
        <v>3593</v>
      </c>
      <c r="C3666" s="172" t="s">
        <v>42</v>
      </c>
    </row>
    <row r="3667" spans="1:3" x14ac:dyDescent="0.4">
      <c r="A3667" s="5">
        <v>9062</v>
      </c>
      <c r="B3667" s="3" t="s">
        <v>3594</v>
      </c>
      <c r="C3667" s="172" t="s">
        <v>42</v>
      </c>
    </row>
    <row r="3668" spans="1:3" x14ac:dyDescent="0.4">
      <c r="A3668" s="5">
        <v>9063</v>
      </c>
      <c r="B3668" s="3" t="s">
        <v>3595</v>
      </c>
      <c r="C3668" s="172" t="s">
        <v>42</v>
      </c>
    </row>
    <row r="3669" spans="1:3" x14ac:dyDescent="0.4">
      <c r="A3669" s="5">
        <v>9064</v>
      </c>
      <c r="B3669" s="3" t="s">
        <v>3596</v>
      </c>
      <c r="C3669" s="172" t="s">
        <v>42</v>
      </c>
    </row>
    <row r="3670" spans="1:3" x14ac:dyDescent="0.4">
      <c r="A3670" s="5">
        <v>9065</v>
      </c>
      <c r="B3670" s="3" t="s">
        <v>3597</v>
      </c>
      <c r="C3670" s="172" t="s">
        <v>42</v>
      </c>
    </row>
    <row r="3671" spans="1:3" x14ac:dyDescent="0.4">
      <c r="A3671" s="5">
        <v>9066</v>
      </c>
      <c r="B3671" s="3" t="s">
        <v>3598</v>
      </c>
      <c r="C3671" s="172" t="s">
        <v>42</v>
      </c>
    </row>
    <row r="3672" spans="1:3" x14ac:dyDescent="0.4">
      <c r="A3672" s="5">
        <v>9067</v>
      </c>
      <c r="B3672" s="3" t="s">
        <v>3599</v>
      </c>
      <c r="C3672" s="172" t="s">
        <v>42</v>
      </c>
    </row>
    <row r="3673" spans="1:3" x14ac:dyDescent="0.4">
      <c r="A3673" s="5">
        <v>9068</v>
      </c>
      <c r="B3673" s="3" t="s">
        <v>3600</v>
      </c>
      <c r="C3673" s="172" t="s">
        <v>42</v>
      </c>
    </row>
    <row r="3674" spans="1:3" x14ac:dyDescent="0.4">
      <c r="A3674" s="5">
        <v>9069</v>
      </c>
      <c r="B3674" s="3" t="s">
        <v>3601</v>
      </c>
      <c r="C3674" s="172" t="s">
        <v>42</v>
      </c>
    </row>
    <row r="3675" spans="1:3" x14ac:dyDescent="0.4">
      <c r="A3675" s="5">
        <v>9070</v>
      </c>
      <c r="B3675" s="3" t="s">
        <v>3602</v>
      </c>
      <c r="C3675" s="172" t="s">
        <v>42</v>
      </c>
    </row>
    <row r="3676" spans="1:3" x14ac:dyDescent="0.4">
      <c r="A3676" s="5">
        <v>9072</v>
      </c>
      <c r="B3676" s="3" t="s">
        <v>3603</v>
      </c>
      <c r="C3676" s="172" t="s">
        <v>42</v>
      </c>
    </row>
    <row r="3677" spans="1:3" x14ac:dyDescent="0.4">
      <c r="A3677" s="5">
        <v>9073</v>
      </c>
      <c r="B3677" s="3" t="s">
        <v>3604</v>
      </c>
      <c r="C3677" s="172" t="s">
        <v>42</v>
      </c>
    </row>
    <row r="3678" spans="1:3" x14ac:dyDescent="0.4">
      <c r="A3678" s="5">
        <v>9074</v>
      </c>
      <c r="B3678" s="3" t="s">
        <v>3605</v>
      </c>
      <c r="C3678" s="172" t="s">
        <v>42</v>
      </c>
    </row>
    <row r="3679" spans="1:3" x14ac:dyDescent="0.4">
      <c r="A3679" s="5">
        <v>9075</v>
      </c>
      <c r="B3679" s="3" t="s">
        <v>3606</v>
      </c>
      <c r="C3679" s="172" t="s">
        <v>42</v>
      </c>
    </row>
    <row r="3680" spans="1:3" x14ac:dyDescent="0.4">
      <c r="A3680" s="5">
        <v>9076</v>
      </c>
      <c r="B3680" s="3" t="s">
        <v>3607</v>
      </c>
      <c r="C3680" s="172" t="s">
        <v>42</v>
      </c>
    </row>
    <row r="3681" spans="1:3" x14ac:dyDescent="0.4">
      <c r="A3681" s="5">
        <v>9077</v>
      </c>
      <c r="B3681" s="3" t="s">
        <v>3608</v>
      </c>
      <c r="C3681" s="172" t="s">
        <v>42</v>
      </c>
    </row>
    <row r="3682" spans="1:3" x14ac:dyDescent="0.4">
      <c r="A3682" s="5">
        <v>9078</v>
      </c>
      <c r="B3682" s="3" t="s">
        <v>3609</v>
      </c>
      <c r="C3682" s="172" t="s">
        <v>42</v>
      </c>
    </row>
    <row r="3683" spans="1:3" x14ac:dyDescent="0.4">
      <c r="A3683" s="5">
        <v>9081</v>
      </c>
      <c r="B3683" s="3" t="s">
        <v>3610</v>
      </c>
      <c r="C3683" s="172" t="s">
        <v>42</v>
      </c>
    </row>
    <row r="3684" spans="1:3" x14ac:dyDescent="0.4">
      <c r="A3684" s="5">
        <v>9082</v>
      </c>
      <c r="B3684" s="3" t="s">
        <v>3611</v>
      </c>
      <c r="C3684" s="172" t="s">
        <v>42</v>
      </c>
    </row>
    <row r="3685" spans="1:3" x14ac:dyDescent="0.4">
      <c r="A3685" s="5">
        <v>9083</v>
      </c>
      <c r="B3685" s="3" t="s">
        <v>3612</v>
      </c>
      <c r="C3685" s="172" t="s">
        <v>42</v>
      </c>
    </row>
    <row r="3686" spans="1:3" x14ac:dyDescent="0.4">
      <c r="A3686" s="5">
        <v>9085</v>
      </c>
      <c r="B3686" s="3" t="s">
        <v>3613</v>
      </c>
      <c r="C3686" s="172" t="s">
        <v>42</v>
      </c>
    </row>
    <row r="3687" spans="1:3" x14ac:dyDescent="0.4">
      <c r="A3687" s="5">
        <v>9086</v>
      </c>
      <c r="B3687" s="3" t="s">
        <v>3614</v>
      </c>
      <c r="C3687" s="172" t="s">
        <v>42</v>
      </c>
    </row>
    <row r="3688" spans="1:3" x14ac:dyDescent="0.4">
      <c r="A3688" s="5">
        <v>9087</v>
      </c>
      <c r="B3688" s="3" t="s">
        <v>3615</v>
      </c>
      <c r="C3688" s="172" t="s">
        <v>42</v>
      </c>
    </row>
    <row r="3689" spans="1:3" x14ac:dyDescent="0.4">
      <c r="A3689" s="5">
        <v>9090</v>
      </c>
      <c r="B3689" s="3" t="s">
        <v>3616</v>
      </c>
      <c r="C3689" s="172" t="s">
        <v>42</v>
      </c>
    </row>
    <row r="3690" spans="1:3" x14ac:dyDescent="0.4">
      <c r="A3690" s="5">
        <v>9099</v>
      </c>
      <c r="B3690" s="3" t="s">
        <v>3617</v>
      </c>
      <c r="C3690" s="172" t="s">
        <v>42</v>
      </c>
    </row>
    <row r="3691" spans="1:3" x14ac:dyDescent="0.4">
      <c r="A3691" s="5">
        <v>9101</v>
      </c>
      <c r="B3691" s="3" t="s">
        <v>3618</v>
      </c>
      <c r="C3691" s="172" t="s">
        <v>42</v>
      </c>
    </row>
    <row r="3692" spans="1:3" x14ac:dyDescent="0.4">
      <c r="A3692" s="5">
        <v>9104</v>
      </c>
      <c r="B3692" s="3" t="s">
        <v>3619</v>
      </c>
      <c r="C3692" s="172" t="s">
        <v>42</v>
      </c>
    </row>
    <row r="3693" spans="1:3" x14ac:dyDescent="0.4">
      <c r="A3693" s="5">
        <v>9107</v>
      </c>
      <c r="B3693" s="3" t="s">
        <v>3620</v>
      </c>
      <c r="C3693" s="172" t="s">
        <v>42</v>
      </c>
    </row>
    <row r="3694" spans="1:3" x14ac:dyDescent="0.4">
      <c r="A3694" s="5">
        <v>9110</v>
      </c>
      <c r="B3694" s="3" t="s">
        <v>3621</v>
      </c>
      <c r="C3694" s="172" t="s">
        <v>42</v>
      </c>
    </row>
    <row r="3695" spans="1:3" x14ac:dyDescent="0.4">
      <c r="A3695" s="5">
        <v>9115</v>
      </c>
      <c r="B3695" s="3" t="s">
        <v>3622</v>
      </c>
      <c r="C3695" s="172" t="s">
        <v>42</v>
      </c>
    </row>
    <row r="3696" spans="1:3" x14ac:dyDescent="0.4">
      <c r="A3696" s="5">
        <v>9119</v>
      </c>
      <c r="B3696" s="3" t="s">
        <v>3623</v>
      </c>
      <c r="C3696" s="172" t="s">
        <v>42</v>
      </c>
    </row>
    <row r="3697" spans="1:3" x14ac:dyDescent="0.4">
      <c r="A3697" s="5">
        <v>9127</v>
      </c>
      <c r="B3697" s="3" t="s">
        <v>3624</v>
      </c>
      <c r="C3697" s="172" t="s">
        <v>42</v>
      </c>
    </row>
    <row r="3698" spans="1:3" x14ac:dyDescent="0.4">
      <c r="A3698" s="5">
        <v>9130</v>
      </c>
      <c r="B3698" s="3" t="s">
        <v>3625</v>
      </c>
      <c r="C3698" s="172" t="s">
        <v>42</v>
      </c>
    </row>
    <row r="3699" spans="1:3" x14ac:dyDescent="0.4">
      <c r="A3699" s="5">
        <v>9142</v>
      </c>
      <c r="B3699" s="3" t="s">
        <v>3626</v>
      </c>
      <c r="C3699" s="172" t="s">
        <v>42</v>
      </c>
    </row>
    <row r="3700" spans="1:3" x14ac:dyDescent="0.4">
      <c r="A3700" s="5">
        <v>9143</v>
      </c>
      <c r="B3700" s="3" t="s">
        <v>3627</v>
      </c>
      <c r="C3700" s="172" t="s">
        <v>42</v>
      </c>
    </row>
    <row r="3701" spans="1:3" x14ac:dyDescent="0.4">
      <c r="A3701" s="5">
        <v>9145</v>
      </c>
      <c r="B3701" s="3" t="s">
        <v>4062</v>
      </c>
      <c r="C3701" s="173"/>
    </row>
    <row r="3702" spans="1:3" x14ac:dyDescent="0.4">
      <c r="A3702" s="5">
        <v>9171</v>
      </c>
      <c r="B3702" s="3" t="s">
        <v>3628</v>
      </c>
      <c r="C3702" s="172" t="s">
        <v>42</v>
      </c>
    </row>
    <row r="3703" spans="1:3" x14ac:dyDescent="0.4">
      <c r="A3703" s="5">
        <v>9173</v>
      </c>
      <c r="B3703" s="3" t="s">
        <v>3629</v>
      </c>
      <c r="C3703" s="172" t="s">
        <v>51</v>
      </c>
    </row>
    <row r="3704" spans="1:3" x14ac:dyDescent="0.4">
      <c r="A3704" s="5">
        <v>9176</v>
      </c>
      <c r="B3704" s="3" t="s">
        <v>3630</v>
      </c>
      <c r="C3704" s="172" t="s">
        <v>51</v>
      </c>
    </row>
    <row r="3705" spans="1:3" x14ac:dyDescent="0.4">
      <c r="A3705" s="5">
        <v>9179</v>
      </c>
      <c r="B3705" s="3" t="s">
        <v>3631</v>
      </c>
      <c r="C3705" s="172" t="s">
        <v>42</v>
      </c>
    </row>
    <row r="3706" spans="1:3" x14ac:dyDescent="0.4">
      <c r="A3706" s="5">
        <v>9193</v>
      </c>
      <c r="B3706" s="3" t="s">
        <v>3632</v>
      </c>
      <c r="C3706" s="172" t="s">
        <v>42</v>
      </c>
    </row>
    <row r="3707" spans="1:3" x14ac:dyDescent="0.4">
      <c r="A3707" s="5">
        <v>9201</v>
      </c>
      <c r="B3707" s="3" t="s">
        <v>3633</v>
      </c>
      <c r="C3707" s="172" t="s">
        <v>42</v>
      </c>
    </row>
    <row r="3708" spans="1:3" x14ac:dyDescent="0.4">
      <c r="A3708" s="5">
        <v>9202</v>
      </c>
      <c r="B3708" s="3" t="s">
        <v>3634</v>
      </c>
      <c r="C3708" s="172" t="s">
        <v>42</v>
      </c>
    </row>
    <row r="3709" spans="1:3" x14ac:dyDescent="0.4">
      <c r="A3709" s="5">
        <v>9206</v>
      </c>
      <c r="B3709" s="3" t="s">
        <v>3635</v>
      </c>
      <c r="C3709" s="172" t="s">
        <v>42</v>
      </c>
    </row>
    <row r="3710" spans="1:3" x14ac:dyDescent="0.4">
      <c r="A3710" s="5">
        <v>9211</v>
      </c>
      <c r="B3710" s="3" t="s">
        <v>4186</v>
      </c>
      <c r="C3710" s="184"/>
    </row>
    <row r="3711" spans="1:3" x14ac:dyDescent="0.4">
      <c r="A3711" s="5">
        <v>9212</v>
      </c>
      <c r="B3711" s="3" t="s">
        <v>4183</v>
      </c>
      <c r="C3711" s="184"/>
    </row>
    <row r="3712" spans="1:3" x14ac:dyDescent="0.4">
      <c r="A3712" s="5">
        <v>9213</v>
      </c>
      <c r="B3712" s="3" t="s">
        <v>4193</v>
      </c>
      <c r="C3712" s="184"/>
    </row>
    <row r="3713" spans="1:3" x14ac:dyDescent="0.4">
      <c r="A3713" s="5">
        <v>9214</v>
      </c>
      <c r="B3713" s="3" t="s">
        <v>4192</v>
      </c>
      <c r="C3713" s="184"/>
    </row>
    <row r="3714" spans="1:3" x14ac:dyDescent="0.4">
      <c r="A3714" s="5">
        <v>9215</v>
      </c>
      <c r="B3714" s="3" t="s">
        <v>4196</v>
      </c>
      <c r="C3714" s="184"/>
    </row>
    <row r="3715" spans="1:3" x14ac:dyDescent="0.4">
      <c r="A3715" s="5">
        <v>9216</v>
      </c>
      <c r="B3715" s="3" t="s">
        <v>4199</v>
      </c>
      <c r="C3715" s="184"/>
    </row>
    <row r="3716" spans="1:3" x14ac:dyDescent="0.4">
      <c r="A3716" s="5">
        <v>9218</v>
      </c>
      <c r="B3716" s="3" t="s">
        <v>4204</v>
      </c>
      <c r="C3716" s="184"/>
    </row>
    <row r="3717" spans="1:3" x14ac:dyDescent="0.4">
      <c r="A3717" s="5">
        <v>9219</v>
      </c>
      <c r="B3717" s="3" t="s">
        <v>4205</v>
      </c>
      <c r="C3717" s="184"/>
    </row>
    <row r="3718" spans="1:3" x14ac:dyDescent="0.4">
      <c r="A3718" s="5">
        <v>9220</v>
      </c>
      <c r="B3718" s="3" t="s">
        <v>4208</v>
      </c>
      <c r="C3718" s="184"/>
    </row>
    <row r="3719" spans="1:3" x14ac:dyDescent="0.4">
      <c r="A3719" s="5">
        <v>9221</v>
      </c>
      <c r="B3719" s="3" t="s">
        <v>4211</v>
      </c>
      <c r="C3719" s="184"/>
    </row>
    <row r="3720" spans="1:3" x14ac:dyDescent="0.4">
      <c r="A3720" s="5">
        <v>9223</v>
      </c>
      <c r="B3720" s="3" t="s">
        <v>4210</v>
      </c>
      <c r="C3720" s="184"/>
    </row>
    <row r="3721" spans="1:3" x14ac:dyDescent="0.4">
      <c r="A3721" s="5">
        <v>9227</v>
      </c>
      <c r="B3721" s="3" t="s">
        <v>4225</v>
      </c>
      <c r="C3721" s="184"/>
    </row>
    <row r="3722" spans="1:3" x14ac:dyDescent="0.4">
      <c r="A3722" s="5">
        <v>9229</v>
      </c>
      <c r="B3722" s="3" t="s">
        <v>4224</v>
      </c>
      <c r="C3722" s="184"/>
    </row>
    <row r="3723" spans="1:3" x14ac:dyDescent="0.4">
      <c r="A3723" s="5">
        <v>9232</v>
      </c>
      <c r="B3723" s="3" t="s">
        <v>3636</v>
      </c>
      <c r="C3723" s="172" t="s">
        <v>42</v>
      </c>
    </row>
    <row r="3724" spans="1:3" x14ac:dyDescent="0.4">
      <c r="A3724" s="5">
        <v>9233</v>
      </c>
      <c r="B3724" s="3" t="s">
        <v>3637</v>
      </c>
      <c r="C3724" s="172" t="s">
        <v>48</v>
      </c>
    </row>
    <row r="3725" spans="1:3" x14ac:dyDescent="0.4">
      <c r="A3725" s="5">
        <v>9240</v>
      </c>
      <c r="B3725" s="3" t="s">
        <v>4117</v>
      </c>
      <c r="C3725" s="173"/>
    </row>
    <row r="3726" spans="1:3" x14ac:dyDescent="0.4">
      <c r="A3726" s="5">
        <v>9241</v>
      </c>
      <c r="B3726" s="3" t="s">
        <v>4129</v>
      </c>
      <c r="C3726" s="184"/>
    </row>
    <row r="3727" spans="1:3" x14ac:dyDescent="0.4">
      <c r="A3727" s="5">
        <v>9242</v>
      </c>
      <c r="B3727" s="3" t="s">
        <v>4133</v>
      </c>
      <c r="C3727" s="184"/>
    </row>
    <row r="3728" spans="1:3" x14ac:dyDescent="0.4">
      <c r="A3728" s="5">
        <v>9244</v>
      </c>
      <c r="B3728" s="3" t="s">
        <v>4141</v>
      </c>
      <c r="C3728" s="184"/>
    </row>
    <row r="3729" spans="1:3" x14ac:dyDescent="0.4">
      <c r="A3729" s="5">
        <v>9245</v>
      </c>
      <c r="B3729" s="3" t="s">
        <v>4142</v>
      </c>
      <c r="C3729" s="184"/>
    </row>
    <row r="3730" spans="1:3" x14ac:dyDescent="0.4">
      <c r="A3730" s="5">
        <v>9246</v>
      </c>
      <c r="B3730" s="3" t="s">
        <v>4144</v>
      </c>
      <c r="C3730" s="184"/>
    </row>
    <row r="3731" spans="1:3" x14ac:dyDescent="0.4">
      <c r="A3731" s="5">
        <v>9249</v>
      </c>
      <c r="B3731" s="3" t="s">
        <v>4148</v>
      </c>
      <c r="C3731" s="184"/>
    </row>
    <row r="3732" spans="1:3" x14ac:dyDescent="0.4">
      <c r="A3732" s="5">
        <v>9250</v>
      </c>
      <c r="B3732" s="3" t="s">
        <v>4154</v>
      </c>
      <c r="C3732" s="184"/>
    </row>
    <row r="3733" spans="1:3" x14ac:dyDescent="0.4">
      <c r="A3733" s="5">
        <v>9251</v>
      </c>
      <c r="B3733" s="3" t="s">
        <v>4155</v>
      </c>
      <c r="C3733" s="184"/>
    </row>
    <row r="3734" spans="1:3" x14ac:dyDescent="0.4">
      <c r="A3734" s="5">
        <v>9252</v>
      </c>
      <c r="B3734" s="3" t="s">
        <v>4157</v>
      </c>
      <c r="C3734" s="184"/>
    </row>
    <row r="3735" spans="1:3" x14ac:dyDescent="0.4">
      <c r="A3735" s="5">
        <v>9253</v>
      </c>
      <c r="B3735" s="3" t="s">
        <v>4158</v>
      </c>
      <c r="C3735" s="184"/>
    </row>
    <row r="3736" spans="1:3" x14ac:dyDescent="0.4">
      <c r="A3736" s="5">
        <v>9254</v>
      </c>
      <c r="B3736" s="3" t="s">
        <v>4171</v>
      </c>
      <c r="C3736" s="184"/>
    </row>
    <row r="3737" spans="1:3" x14ac:dyDescent="0.4">
      <c r="A3737" s="5">
        <v>9256</v>
      </c>
      <c r="B3737" s="3" t="s">
        <v>4176</v>
      </c>
      <c r="C3737" s="184"/>
    </row>
    <row r="3738" spans="1:3" x14ac:dyDescent="0.4">
      <c r="A3738" s="5">
        <v>9257</v>
      </c>
      <c r="B3738" s="3" t="s">
        <v>4168</v>
      </c>
      <c r="C3738" s="184"/>
    </row>
    <row r="3739" spans="1:3" x14ac:dyDescent="0.4">
      <c r="A3739" s="5">
        <v>9258</v>
      </c>
      <c r="B3739" s="3" t="s">
        <v>4185</v>
      </c>
      <c r="C3739" s="184"/>
    </row>
    <row r="3740" spans="1:3" x14ac:dyDescent="0.4">
      <c r="A3740" s="5">
        <v>9259</v>
      </c>
      <c r="B3740" s="3" t="s">
        <v>4182</v>
      </c>
      <c r="C3740" s="184"/>
    </row>
    <row r="3741" spans="1:3" x14ac:dyDescent="0.4">
      <c r="A3741" s="5">
        <v>9260</v>
      </c>
      <c r="B3741" s="3" t="s">
        <v>3638</v>
      </c>
      <c r="C3741" s="172" t="s">
        <v>51</v>
      </c>
    </row>
    <row r="3742" spans="1:3" x14ac:dyDescent="0.4">
      <c r="A3742" s="5">
        <v>9262</v>
      </c>
      <c r="B3742" s="3" t="s">
        <v>3639</v>
      </c>
      <c r="C3742" s="172" t="s">
        <v>46</v>
      </c>
    </row>
    <row r="3743" spans="1:3" x14ac:dyDescent="0.4">
      <c r="A3743" s="5">
        <v>9263</v>
      </c>
      <c r="B3743" s="3" t="s">
        <v>3640</v>
      </c>
      <c r="C3743" s="172" t="s">
        <v>43</v>
      </c>
    </row>
    <row r="3744" spans="1:3" x14ac:dyDescent="0.4">
      <c r="A3744" s="5">
        <v>9264</v>
      </c>
      <c r="B3744" s="3" t="s">
        <v>3641</v>
      </c>
      <c r="C3744" s="172" t="s">
        <v>47</v>
      </c>
    </row>
    <row r="3745" spans="1:3" x14ac:dyDescent="0.4">
      <c r="A3745" s="5">
        <v>9265</v>
      </c>
      <c r="B3745" s="3" t="s">
        <v>3642</v>
      </c>
      <c r="C3745" s="172" t="s">
        <v>44</v>
      </c>
    </row>
    <row r="3746" spans="1:3" x14ac:dyDescent="0.4">
      <c r="A3746" s="5">
        <v>9266</v>
      </c>
      <c r="B3746" s="3" t="s">
        <v>3643</v>
      </c>
      <c r="C3746" s="172" t="s">
        <v>42</v>
      </c>
    </row>
    <row r="3747" spans="1:3" x14ac:dyDescent="0.4">
      <c r="A3747" s="5">
        <v>9267</v>
      </c>
      <c r="B3747" s="3" t="s">
        <v>3644</v>
      </c>
      <c r="C3747" s="172" t="s">
        <v>45</v>
      </c>
    </row>
    <row r="3748" spans="1:3" x14ac:dyDescent="0.4">
      <c r="A3748" s="5">
        <v>9268</v>
      </c>
      <c r="B3748" s="3" t="s">
        <v>3645</v>
      </c>
      <c r="C3748" s="172" t="s">
        <v>42</v>
      </c>
    </row>
    <row r="3749" spans="1:3" x14ac:dyDescent="0.4">
      <c r="A3749" s="5">
        <v>9270</v>
      </c>
      <c r="B3749" s="3" t="s">
        <v>3646</v>
      </c>
      <c r="C3749" s="172" t="s">
        <v>47</v>
      </c>
    </row>
    <row r="3750" spans="1:3" x14ac:dyDescent="0.4">
      <c r="A3750" s="5">
        <v>9271</v>
      </c>
      <c r="B3750" s="3" t="s">
        <v>3647</v>
      </c>
      <c r="C3750" s="172" t="s">
        <v>51</v>
      </c>
    </row>
    <row r="3751" spans="1:3" x14ac:dyDescent="0.4">
      <c r="A3751" s="5">
        <v>9272</v>
      </c>
      <c r="B3751" s="3" t="s">
        <v>3648</v>
      </c>
      <c r="C3751" s="172" t="s">
        <v>42</v>
      </c>
    </row>
    <row r="3752" spans="1:3" x14ac:dyDescent="0.4">
      <c r="A3752" s="5">
        <v>9273</v>
      </c>
      <c r="B3752" s="3" t="s">
        <v>3649</v>
      </c>
      <c r="C3752" s="172" t="s">
        <v>45</v>
      </c>
    </row>
    <row r="3753" spans="1:3" x14ac:dyDescent="0.4">
      <c r="A3753" s="5">
        <v>9274</v>
      </c>
      <c r="B3753" s="3" t="s">
        <v>3650</v>
      </c>
      <c r="C3753" s="172" t="s">
        <v>42</v>
      </c>
    </row>
    <row r="3754" spans="1:3" x14ac:dyDescent="0.4">
      <c r="A3754" s="5">
        <v>9275</v>
      </c>
      <c r="B3754" s="3" t="s">
        <v>3651</v>
      </c>
      <c r="C3754" s="172" t="s">
        <v>3977</v>
      </c>
    </row>
    <row r="3755" spans="1:3" x14ac:dyDescent="0.4">
      <c r="A3755" s="5">
        <v>9277</v>
      </c>
      <c r="B3755" s="3" t="s">
        <v>3652</v>
      </c>
      <c r="C3755" s="172" t="s">
        <v>42</v>
      </c>
    </row>
    <row r="3756" spans="1:3" x14ac:dyDescent="0.4">
      <c r="A3756" s="5">
        <v>9278</v>
      </c>
      <c r="B3756" s="3" t="s">
        <v>3653</v>
      </c>
      <c r="C3756" s="172" t="s">
        <v>44</v>
      </c>
    </row>
    <row r="3757" spans="1:3" x14ac:dyDescent="0.4">
      <c r="A3757" s="5">
        <v>9279</v>
      </c>
      <c r="B3757" s="3" t="s">
        <v>3654</v>
      </c>
      <c r="C3757" s="172" t="s">
        <v>49</v>
      </c>
    </row>
    <row r="3758" spans="1:3" x14ac:dyDescent="0.4">
      <c r="A3758" s="5">
        <v>9281</v>
      </c>
      <c r="B3758" s="3" t="s">
        <v>3655</v>
      </c>
      <c r="C3758" s="172"/>
    </row>
    <row r="3759" spans="1:3" x14ac:dyDescent="0.4">
      <c r="A3759" s="5">
        <v>9282</v>
      </c>
      <c r="B3759" s="3" t="s">
        <v>3656</v>
      </c>
      <c r="C3759" s="172"/>
    </row>
    <row r="3760" spans="1:3" x14ac:dyDescent="0.4">
      <c r="A3760" s="5">
        <v>9283</v>
      </c>
      <c r="B3760" s="3" t="s">
        <v>3657</v>
      </c>
      <c r="C3760" s="172"/>
    </row>
    <row r="3761" spans="1:3" x14ac:dyDescent="0.4">
      <c r="A3761" s="5">
        <v>9284</v>
      </c>
      <c r="B3761" s="3" t="s">
        <v>3658</v>
      </c>
      <c r="C3761" s="172"/>
    </row>
    <row r="3762" spans="1:3" x14ac:dyDescent="0.4">
      <c r="A3762" s="5">
        <v>9285</v>
      </c>
      <c r="B3762" s="3" t="s">
        <v>3659</v>
      </c>
      <c r="C3762" s="172"/>
    </row>
    <row r="3763" spans="1:3" x14ac:dyDescent="0.4">
      <c r="A3763" s="5">
        <v>9286</v>
      </c>
      <c r="B3763" s="3" t="s">
        <v>3660</v>
      </c>
      <c r="C3763" s="172"/>
    </row>
    <row r="3764" spans="1:3" x14ac:dyDescent="0.4">
      <c r="A3764" s="5">
        <v>9301</v>
      </c>
      <c r="B3764" s="3" t="s">
        <v>3661</v>
      </c>
      <c r="C3764" s="172" t="s">
        <v>42</v>
      </c>
    </row>
    <row r="3765" spans="1:3" x14ac:dyDescent="0.4">
      <c r="A3765" s="5">
        <v>9302</v>
      </c>
      <c r="B3765" s="3" t="s">
        <v>3662</v>
      </c>
      <c r="C3765" s="172" t="s">
        <v>42</v>
      </c>
    </row>
    <row r="3766" spans="1:3" x14ac:dyDescent="0.4">
      <c r="A3766" s="5">
        <v>9303</v>
      </c>
      <c r="B3766" s="3" t="s">
        <v>3663</v>
      </c>
      <c r="C3766" s="172" t="s">
        <v>42</v>
      </c>
    </row>
    <row r="3767" spans="1:3" x14ac:dyDescent="0.4">
      <c r="A3767" s="5">
        <v>9304</v>
      </c>
      <c r="B3767" s="3" t="s">
        <v>3664</v>
      </c>
      <c r="C3767" s="172" t="s">
        <v>42</v>
      </c>
    </row>
    <row r="3768" spans="1:3" x14ac:dyDescent="0.4">
      <c r="A3768" s="5">
        <v>9305</v>
      </c>
      <c r="B3768" s="3" t="s">
        <v>3665</v>
      </c>
      <c r="C3768" s="172" t="s">
        <v>42</v>
      </c>
    </row>
    <row r="3769" spans="1:3" x14ac:dyDescent="0.4">
      <c r="A3769" s="5">
        <v>9306</v>
      </c>
      <c r="B3769" s="3" t="s">
        <v>3666</v>
      </c>
      <c r="C3769" s="172" t="s">
        <v>42</v>
      </c>
    </row>
    <row r="3770" spans="1:3" x14ac:dyDescent="0.4">
      <c r="A3770" s="5">
        <v>9307</v>
      </c>
      <c r="B3770" s="3" t="s">
        <v>3667</v>
      </c>
      <c r="C3770" s="172" t="s">
        <v>42</v>
      </c>
    </row>
    <row r="3771" spans="1:3" x14ac:dyDescent="0.4">
      <c r="A3771" s="5">
        <v>9308</v>
      </c>
      <c r="B3771" s="3" t="s">
        <v>3668</v>
      </c>
      <c r="C3771" s="172" t="s">
        <v>42</v>
      </c>
    </row>
    <row r="3772" spans="1:3" x14ac:dyDescent="0.4">
      <c r="A3772" s="5">
        <v>9310</v>
      </c>
      <c r="B3772" s="3" t="s">
        <v>3669</v>
      </c>
      <c r="C3772" s="172" t="s">
        <v>42</v>
      </c>
    </row>
    <row r="3773" spans="1:3" x14ac:dyDescent="0.4">
      <c r="A3773" s="5">
        <v>9311</v>
      </c>
      <c r="B3773" s="3" t="s">
        <v>3670</v>
      </c>
      <c r="C3773" s="172" t="s">
        <v>42</v>
      </c>
    </row>
    <row r="3774" spans="1:3" x14ac:dyDescent="0.4">
      <c r="A3774" s="5">
        <v>9312</v>
      </c>
      <c r="B3774" s="3" t="s">
        <v>3671</v>
      </c>
      <c r="C3774" s="172" t="s">
        <v>42</v>
      </c>
    </row>
    <row r="3775" spans="1:3" x14ac:dyDescent="0.4">
      <c r="A3775" s="5">
        <v>9313</v>
      </c>
      <c r="B3775" s="3" t="s">
        <v>3672</v>
      </c>
      <c r="C3775" s="172" t="s">
        <v>50</v>
      </c>
    </row>
    <row r="3776" spans="1:3" x14ac:dyDescent="0.4">
      <c r="A3776" s="5">
        <v>9318</v>
      </c>
      <c r="B3776" s="3" t="s">
        <v>3673</v>
      </c>
      <c r="C3776" s="172" t="s">
        <v>42</v>
      </c>
    </row>
    <row r="3777" spans="1:3" x14ac:dyDescent="0.4">
      <c r="A3777" s="5">
        <v>9319</v>
      </c>
      <c r="B3777" s="3" t="s">
        <v>3674</v>
      </c>
      <c r="C3777" s="172" t="s">
        <v>42</v>
      </c>
    </row>
    <row r="3778" spans="1:3" x14ac:dyDescent="0.4">
      <c r="A3778" s="5">
        <v>9322</v>
      </c>
      <c r="B3778" s="3" t="s">
        <v>3675</v>
      </c>
      <c r="C3778" s="172" t="s">
        <v>42</v>
      </c>
    </row>
    <row r="3779" spans="1:3" x14ac:dyDescent="0.4">
      <c r="A3779" s="5">
        <v>9324</v>
      </c>
      <c r="B3779" s="3" t="s">
        <v>3676</v>
      </c>
      <c r="C3779" s="172" t="s">
        <v>42</v>
      </c>
    </row>
    <row r="3780" spans="1:3" x14ac:dyDescent="0.4">
      <c r="A3780" s="5">
        <v>9325</v>
      </c>
      <c r="B3780" s="3" t="s">
        <v>3677</v>
      </c>
      <c r="C3780" s="172" t="s">
        <v>42</v>
      </c>
    </row>
    <row r="3781" spans="1:3" x14ac:dyDescent="0.4">
      <c r="A3781" s="5">
        <v>9326</v>
      </c>
      <c r="B3781" s="3" t="s">
        <v>3678</v>
      </c>
      <c r="C3781" s="172" t="s">
        <v>3977</v>
      </c>
    </row>
    <row r="3782" spans="1:3" x14ac:dyDescent="0.4">
      <c r="A3782" s="5">
        <v>9327</v>
      </c>
      <c r="B3782" s="3" t="s">
        <v>4099</v>
      </c>
      <c r="C3782" s="173"/>
    </row>
    <row r="3783" spans="1:3" x14ac:dyDescent="0.4">
      <c r="A3783" s="5">
        <v>9351</v>
      </c>
      <c r="B3783" s="3" t="s">
        <v>3679</v>
      </c>
      <c r="C3783" s="172" t="s">
        <v>42</v>
      </c>
    </row>
    <row r="3784" spans="1:3" x14ac:dyDescent="0.4">
      <c r="A3784" s="5">
        <v>9353</v>
      </c>
      <c r="B3784" s="3" t="s">
        <v>3680</v>
      </c>
      <c r="C3784" s="172" t="s">
        <v>42</v>
      </c>
    </row>
    <row r="3785" spans="1:3" x14ac:dyDescent="0.4">
      <c r="A3785" s="5">
        <v>9355</v>
      </c>
      <c r="B3785" s="3" t="s">
        <v>3681</v>
      </c>
      <c r="C3785" s="172" t="s">
        <v>42</v>
      </c>
    </row>
    <row r="3786" spans="1:3" x14ac:dyDescent="0.4">
      <c r="A3786" s="5">
        <v>9357</v>
      </c>
      <c r="B3786" s="3" t="s">
        <v>3682</v>
      </c>
      <c r="C3786" s="172" t="s">
        <v>42</v>
      </c>
    </row>
    <row r="3787" spans="1:3" x14ac:dyDescent="0.4">
      <c r="A3787" s="5">
        <v>9358</v>
      </c>
      <c r="B3787" s="3" t="s">
        <v>3683</v>
      </c>
      <c r="C3787" s="172" t="s">
        <v>42</v>
      </c>
    </row>
    <row r="3788" spans="1:3" x14ac:dyDescent="0.4">
      <c r="A3788" s="5">
        <v>9359</v>
      </c>
      <c r="B3788" s="3" t="s">
        <v>3684</v>
      </c>
      <c r="C3788" s="172" t="s">
        <v>42</v>
      </c>
    </row>
    <row r="3789" spans="1:3" x14ac:dyDescent="0.4">
      <c r="A3789" s="5">
        <v>9360</v>
      </c>
      <c r="B3789" s="3" t="s">
        <v>3685</v>
      </c>
      <c r="C3789" s="172" t="s">
        <v>42</v>
      </c>
    </row>
    <row r="3790" spans="1:3" x14ac:dyDescent="0.4">
      <c r="A3790" s="5">
        <v>9361</v>
      </c>
      <c r="B3790" s="3" t="s">
        <v>3686</v>
      </c>
      <c r="C3790" s="172" t="s">
        <v>45</v>
      </c>
    </row>
    <row r="3791" spans="1:3" x14ac:dyDescent="0.4">
      <c r="A3791" s="5">
        <v>9362</v>
      </c>
      <c r="B3791" s="3" t="s">
        <v>3687</v>
      </c>
      <c r="C3791" s="172" t="s">
        <v>42</v>
      </c>
    </row>
    <row r="3792" spans="1:3" x14ac:dyDescent="0.4">
      <c r="A3792" s="5">
        <v>9363</v>
      </c>
      <c r="B3792" s="3" t="s">
        <v>3688</v>
      </c>
      <c r="C3792" s="172" t="s">
        <v>42</v>
      </c>
    </row>
    <row r="3793" spans="1:3" x14ac:dyDescent="0.4">
      <c r="A3793" s="5">
        <v>9364</v>
      </c>
      <c r="B3793" s="3" t="s">
        <v>3689</v>
      </c>
      <c r="C3793" s="172" t="s">
        <v>42</v>
      </c>
    </row>
    <row r="3794" spans="1:3" x14ac:dyDescent="0.4">
      <c r="A3794" s="5">
        <v>9365</v>
      </c>
      <c r="B3794" s="3" t="s">
        <v>3690</v>
      </c>
      <c r="C3794" s="172" t="s">
        <v>42</v>
      </c>
    </row>
    <row r="3795" spans="1:3" x14ac:dyDescent="0.4">
      <c r="A3795" s="5">
        <v>9366</v>
      </c>
      <c r="B3795" s="3" t="s">
        <v>3691</v>
      </c>
      <c r="C3795" s="172" t="s">
        <v>42</v>
      </c>
    </row>
    <row r="3796" spans="1:3" x14ac:dyDescent="0.4">
      <c r="A3796" s="5">
        <v>9367</v>
      </c>
      <c r="B3796" s="3" t="s">
        <v>3692</v>
      </c>
      <c r="C3796" s="172" t="s">
        <v>42</v>
      </c>
    </row>
    <row r="3797" spans="1:3" x14ac:dyDescent="0.4">
      <c r="A3797" s="5">
        <v>9368</v>
      </c>
      <c r="B3797" s="3" t="s">
        <v>3693</v>
      </c>
      <c r="C3797" s="172" t="s">
        <v>42</v>
      </c>
    </row>
    <row r="3798" spans="1:3" x14ac:dyDescent="0.4">
      <c r="A3798" s="5">
        <v>9369</v>
      </c>
      <c r="B3798" s="3" t="s">
        <v>3694</v>
      </c>
      <c r="C3798" s="172" t="s">
        <v>50</v>
      </c>
    </row>
    <row r="3799" spans="1:3" x14ac:dyDescent="0.4">
      <c r="A3799" s="5">
        <v>9375</v>
      </c>
      <c r="B3799" s="3" t="s">
        <v>3695</v>
      </c>
      <c r="C3799" s="172" t="s">
        <v>42</v>
      </c>
    </row>
    <row r="3800" spans="1:3" x14ac:dyDescent="0.4">
      <c r="A3800" s="5">
        <v>9376</v>
      </c>
      <c r="B3800" s="3" t="s">
        <v>3696</v>
      </c>
      <c r="C3800" s="172" t="s">
        <v>48</v>
      </c>
    </row>
    <row r="3801" spans="1:3" x14ac:dyDescent="0.4">
      <c r="A3801" s="5">
        <v>9377</v>
      </c>
      <c r="B3801" s="3" t="s">
        <v>3697</v>
      </c>
      <c r="C3801" s="172" t="s">
        <v>42</v>
      </c>
    </row>
    <row r="3802" spans="1:3" x14ac:dyDescent="0.4">
      <c r="A3802" s="5">
        <v>9380</v>
      </c>
      <c r="B3802" s="3" t="s">
        <v>3698</v>
      </c>
      <c r="C3802" s="172" t="s">
        <v>42</v>
      </c>
    </row>
    <row r="3803" spans="1:3" x14ac:dyDescent="0.4">
      <c r="A3803" s="5">
        <v>9381</v>
      </c>
      <c r="B3803" s="3" t="s">
        <v>3699</v>
      </c>
      <c r="C3803" s="172" t="s">
        <v>3977</v>
      </c>
    </row>
    <row r="3804" spans="1:3" x14ac:dyDescent="0.4">
      <c r="A3804" s="5">
        <v>9384</v>
      </c>
      <c r="B3804" s="3" t="s">
        <v>3700</v>
      </c>
      <c r="C3804" s="172" t="s">
        <v>51</v>
      </c>
    </row>
    <row r="3805" spans="1:3" x14ac:dyDescent="0.4">
      <c r="A3805" s="5">
        <v>9385</v>
      </c>
      <c r="B3805" s="3" t="s">
        <v>3701</v>
      </c>
      <c r="C3805" s="172" t="s">
        <v>42</v>
      </c>
    </row>
    <row r="3806" spans="1:3" x14ac:dyDescent="0.4">
      <c r="A3806" s="5">
        <v>9386</v>
      </c>
      <c r="B3806" s="3" t="s">
        <v>3702</v>
      </c>
      <c r="C3806" s="172" t="s">
        <v>51</v>
      </c>
    </row>
    <row r="3807" spans="1:3" x14ac:dyDescent="0.4">
      <c r="A3807" s="5">
        <v>9399</v>
      </c>
      <c r="B3807" s="3" t="s">
        <v>3703</v>
      </c>
      <c r="C3807" s="172" t="s">
        <v>51</v>
      </c>
    </row>
    <row r="3808" spans="1:3" x14ac:dyDescent="0.4">
      <c r="A3808" s="5">
        <v>9401</v>
      </c>
      <c r="B3808" s="3" t="s">
        <v>3704</v>
      </c>
      <c r="C3808" s="172" t="s">
        <v>42</v>
      </c>
    </row>
    <row r="3809" spans="1:3" x14ac:dyDescent="0.4">
      <c r="A3809" s="5">
        <v>9402</v>
      </c>
      <c r="B3809" s="3" t="s">
        <v>3705</v>
      </c>
      <c r="C3809" s="172" t="s">
        <v>42</v>
      </c>
    </row>
    <row r="3810" spans="1:3" x14ac:dyDescent="0.4">
      <c r="A3810" s="5">
        <v>9404</v>
      </c>
      <c r="B3810" s="3" t="s">
        <v>3706</v>
      </c>
      <c r="C3810" s="172" t="s">
        <v>42</v>
      </c>
    </row>
    <row r="3811" spans="1:3" x14ac:dyDescent="0.4">
      <c r="A3811" s="5">
        <v>9405</v>
      </c>
      <c r="B3811" s="3" t="s">
        <v>3707</v>
      </c>
      <c r="C3811" s="172" t="s">
        <v>42</v>
      </c>
    </row>
    <row r="3812" spans="1:3" x14ac:dyDescent="0.4">
      <c r="A3812" s="5">
        <v>9407</v>
      </c>
      <c r="B3812" s="3" t="s">
        <v>3708</v>
      </c>
      <c r="C3812" s="172" t="s">
        <v>42</v>
      </c>
    </row>
    <row r="3813" spans="1:3" x14ac:dyDescent="0.4">
      <c r="A3813" s="5">
        <v>9408</v>
      </c>
      <c r="B3813" s="3" t="s">
        <v>3709</v>
      </c>
      <c r="C3813" s="172" t="s">
        <v>42</v>
      </c>
    </row>
    <row r="3814" spans="1:3" x14ac:dyDescent="0.4">
      <c r="A3814" s="5">
        <v>9409</v>
      </c>
      <c r="B3814" s="3" t="s">
        <v>3710</v>
      </c>
      <c r="C3814" s="172" t="s">
        <v>42</v>
      </c>
    </row>
    <row r="3815" spans="1:3" x14ac:dyDescent="0.4">
      <c r="A3815" s="5">
        <v>9412</v>
      </c>
      <c r="B3815" s="3" t="s">
        <v>3711</v>
      </c>
      <c r="C3815" s="172" t="s">
        <v>42</v>
      </c>
    </row>
    <row r="3816" spans="1:3" x14ac:dyDescent="0.4">
      <c r="A3816" s="5">
        <v>9413</v>
      </c>
      <c r="B3816" s="3" t="s">
        <v>3712</v>
      </c>
      <c r="C3816" s="172" t="s">
        <v>42</v>
      </c>
    </row>
    <row r="3817" spans="1:3" x14ac:dyDescent="0.4">
      <c r="A3817" s="5">
        <v>9414</v>
      </c>
      <c r="B3817" s="3" t="s">
        <v>3713</v>
      </c>
      <c r="C3817" s="172" t="s">
        <v>47</v>
      </c>
    </row>
    <row r="3818" spans="1:3" x14ac:dyDescent="0.4">
      <c r="A3818" s="5">
        <v>9416</v>
      </c>
      <c r="B3818" s="3" t="s">
        <v>3714</v>
      </c>
      <c r="C3818" s="172" t="s">
        <v>51</v>
      </c>
    </row>
    <row r="3819" spans="1:3" x14ac:dyDescent="0.4">
      <c r="A3819" s="5">
        <v>9417</v>
      </c>
      <c r="B3819" s="3" t="s">
        <v>3715</v>
      </c>
      <c r="C3819" s="172" t="s">
        <v>45</v>
      </c>
    </row>
    <row r="3820" spans="1:3" x14ac:dyDescent="0.4">
      <c r="A3820" s="5">
        <v>9418</v>
      </c>
      <c r="B3820" s="3" t="s">
        <v>3716</v>
      </c>
      <c r="C3820" s="172" t="s">
        <v>47</v>
      </c>
    </row>
    <row r="3821" spans="1:3" x14ac:dyDescent="0.4">
      <c r="A3821" s="5">
        <v>9419</v>
      </c>
      <c r="B3821" s="3" t="s">
        <v>3717</v>
      </c>
      <c r="C3821" s="172" t="s">
        <v>51</v>
      </c>
    </row>
    <row r="3822" spans="1:3" x14ac:dyDescent="0.4">
      <c r="A3822" s="5">
        <v>9421</v>
      </c>
      <c r="B3822" s="3" t="s">
        <v>3718</v>
      </c>
      <c r="C3822" s="172" t="s">
        <v>45</v>
      </c>
    </row>
    <row r="3823" spans="1:3" x14ac:dyDescent="0.4">
      <c r="A3823" s="5">
        <v>9422</v>
      </c>
      <c r="B3823" s="3" t="s">
        <v>3719</v>
      </c>
      <c r="C3823" s="172" t="s">
        <v>42</v>
      </c>
    </row>
    <row r="3824" spans="1:3" x14ac:dyDescent="0.4">
      <c r="A3824" s="5">
        <v>9423</v>
      </c>
      <c r="B3824" s="3" t="s">
        <v>3720</v>
      </c>
      <c r="C3824" s="172" t="s">
        <v>42</v>
      </c>
    </row>
    <row r="3825" spans="1:3" x14ac:dyDescent="0.4">
      <c r="A3825" s="5">
        <v>9424</v>
      </c>
      <c r="B3825" s="3" t="s">
        <v>3721</v>
      </c>
      <c r="C3825" s="172" t="s">
        <v>42</v>
      </c>
    </row>
    <row r="3826" spans="1:3" x14ac:dyDescent="0.4">
      <c r="A3826" s="5">
        <v>9425</v>
      </c>
      <c r="B3826" s="3" t="s">
        <v>3722</v>
      </c>
      <c r="C3826" s="172" t="s">
        <v>43</v>
      </c>
    </row>
    <row r="3827" spans="1:3" x14ac:dyDescent="0.4">
      <c r="A3827" s="5">
        <v>9428</v>
      </c>
      <c r="B3827" s="3" t="s">
        <v>3723</v>
      </c>
      <c r="C3827" s="172" t="s">
        <v>42</v>
      </c>
    </row>
    <row r="3828" spans="1:3" x14ac:dyDescent="0.4">
      <c r="A3828" s="5">
        <v>9432</v>
      </c>
      <c r="B3828" s="3" t="s">
        <v>3724</v>
      </c>
      <c r="C3828" s="172" t="s">
        <v>42</v>
      </c>
    </row>
    <row r="3829" spans="1:3" x14ac:dyDescent="0.4">
      <c r="A3829" s="5">
        <v>9433</v>
      </c>
      <c r="B3829" s="3" t="s">
        <v>3725</v>
      </c>
      <c r="C3829" s="172" t="s">
        <v>42</v>
      </c>
    </row>
    <row r="3830" spans="1:3" x14ac:dyDescent="0.4">
      <c r="A3830" s="5">
        <v>9434</v>
      </c>
      <c r="B3830" s="3" t="s">
        <v>3726</v>
      </c>
      <c r="C3830" s="172" t="s">
        <v>42</v>
      </c>
    </row>
    <row r="3831" spans="1:3" x14ac:dyDescent="0.4">
      <c r="A3831" s="5">
        <v>9435</v>
      </c>
      <c r="B3831" s="3" t="s">
        <v>3727</v>
      </c>
      <c r="C3831" s="172" t="s">
        <v>42</v>
      </c>
    </row>
    <row r="3832" spans="1:3" x14ac:dyDescent="0.4">
      <c r="A3832" s="5">
        <v>9436</v>
      </c>
      <c r="B3832" s="3" t="s">
        <v>3728</v>
      </c>
      <c r="C3832" s="172" t="s">
        <v>42</v>
      </c>
    </row>
    <row r="3833" spans="1:3" x14ac:dyDescent="0.4">
      <c r="A3833" s="5">
        <v>9437</v>
      </c>
      <c r="B3833" s="3" t="s">
        <v>3729</v>
      </c>
      <c r="C3833" s="172" t="s">
        <v>42</v>
      </c>
    </row>
    <row r="3834" spans="1:3" x14ac:dyDescent="0.4">
      <c r="A3834" s="5">
        <v>9438</v>
      </c>
      <c r="B3834" s="3" t="s">
        <v>3730</v>
      </c>
      <c r="C3834" s="172" t="s">
        <v>48</v>
      </c>
    </row>
    <row r="3835" spans="1:3" x14ac:dyDescent="0.4">
      <c r="A3835" s="5">
        <v>9439</v>
      </c>
      <c r="B3835" s="3" t="s">
        <v>3731</v>
      </c>
      <c r="C3835" s="172" t="s">
        <v>45</v>
      </c>
    </row>
    <row r="3836" spans="1:3" x14ac:dyDescent="0.4">
      <c r="A3836" s="5">
        <v>9441</v>
      </c>
      <c r="B3836" s="3" t="s">
        <v>3732</v>
      </c>
      <c r="C3836" s="172" t="s">
        <v>51</v>
      </c>
    </row>
    <row r="3837" spans="1:3" x14ac:dyDescent="0.4">
      <c r="A3837" s="5">
        <v>9444</v>
      </c>
      <c r="B3837" s="3" t="s">
        <v>3733</v>
      </c>
      <c r="C3837" s="172" t="s">
        <v>43</v>
      </c>
    </row>
    <row r="3838" spans="1:3" x14ac:dyDescent="0.4">
      <c r="A3838" s="5">
        <v>9445</v>
      </c>
      <c r="B3838" s="3" t="s">
        <v>3734</v>
      </c>
      <c r="C3838" s="172" t="s">
        <v>42</v>
      </c>
    </row>
    <row r="3839" spans="1:3" x14ac:dyDescent="0.4">
      <c r="A3839" s="5">
        <v>9446</v>
      </c>
      <c r="B3839" s="3" t="s">
        <v>3735</v>
      </c>
      <c r="C3839" s="172" t="s">
        <v>48</v>
      </c>
    </row>
    <row r="3840" spans="1:3" x14ac:dyDescent="0.4">
      <c r="A3840" s="5">
        <v>9449</v>
      </c>
      <c r="B3840" s="3" t="s">
        <v>3736</v>
      </c>
      <c r="C3840" s="172" t="s">
        <v>51</v>
      </c>
    </row>
    <row r="3841" spans="1:3" x14ac:dyDescent="0.4">
      <c r="A3841" s="5">
        <v>9450</v>
      </c>
      <c r="B3841" s="3" t="s">
        <v>3737</v>
      </c>
      <c r="C3841" s="172" t="s">
        <v>45</v>
      </c>
    </row>
    <row r="3842" spans="1:3" x14ac:dyDescent="0.4">
      <c r="A3842" s="5">
        <v>9466</v>
      </c>
      <c r="B3842" s="3" t="s">
        <v>3738</v>
      </c>
      <c r="C3842" s="172" t="s">
        <v>42</v>
      </c>
    </row>
    <row r="3843" spans="1:3" x14ac:dyDescent="0.4">
      <c r="A3843" s="5">
        <v>9467</v>
      </c>
      <c r="B3843" s="3" t="s">
        <v>3739</v>
      </c>
      <c r="C3843" s="172" t="s">
        <v>42</v>
      </c>
    </row>
    <row r="3844" spans="1:3" x14ac:dyDescent="0.4">
      <c r="A3844" s="5">
        <v>9468</v>
      </c>
      <c r="B3844" s="3" t="s">
        <v>3740</v>
      </c>
      <c r="C3844" s="172" t="s">
        <v>42</v>
      </c>
    </row>
    <row r="3845" spans="1:3" x14ac:dyDescent="0.4">
      <c r="A3845" s="5">
        <v>9470</v>
      </c>
      <c r="B3845" s="3" t="s">
        <v>3741</v>
      </c>
      <c r="C3845" s="172" t="s">
        <v>48</v>
      </c>
    </row>
    <row r="3846" spans="1:3" x14ac:dyDescent="0.4">
      <c r="A3846" s="5">
        <v>9471</v>
      </c>
      <c r="B3846" s="3" t="s">
        <v>3742</v>
      </c>
      <c r="C3846" s="172" t="s">
        <v>42</v>
      </c>
    </row>
    <row r="3847" spans="1:3" x14ac:dyDescent="0.4">
      <c r="A3847" s="5">
        <v>9474</v>
      </c>
      <c r="B3847" s="3" t="s">
        <v>3743</v>
      </c>
      <c r="C3847" s="172" t="s">
        <v>42</v>
      </c>
    </row>
    <row r="3848" spans="1:3" x14ac:dyDescent="0.4">
      <c r="A3848" s="5">
        <v>9475</v>
      </c>
      <c r="B3848" s="3" t="s">
        <v>3744</v>
      </c>
      <c r="C3848" s="172" t="s">
        <v>42</v>
      </c>
    </row>
    <row r="3849" spans="1:3" x14ac:dyDescent="0.4">
      <c r="A3849" s="5">
        <v>9476</v>
      </c>
      <c r="B3849" s="3" t="s">
        <v>3745</v>
      </c>
      <c r="C3849" s="172" t="s">
        <v>48</v>
      </c>
    </row>
    <row r="3850" spans="1:3" x14ac:dyDescent="0.4">
      <c r="A3850" s="5">
        <v>9478</v>
      </c>
      <c r="B3850" s="3" t="s">
        <v>3746</v>
      </c>
      <c r="C3850" s="172" t="s">
        <v>42</v>
      </c>
    </row>
    <row r="3851" spans="1:3" x14ac:dyDescent="0.4">
      <c r="A3851" s="5">
        <v>9479</v>
      </c>
      <c r="B3851" s="3" t="s">
        <v>3747</v>
      </c>
      <c r="C3851" s="172" t="s">
        <v>42</v>
      </c>
    </row>
    <row r="3852" spans="1:3" x14ac:dyDescent="0.4">
      <c r="A3852" s="5">
        <v>9501</v>
      </c>
      <c r="B3852" s="3" t="s">
        <v>3748</v>
      </c>
      <c r="C3852" s="172" t="s">
        <v>42</v>
      </c>
    </row>
    <row r="3853" spans="1:3" x14ac:dyDescent="0.4">
      <c r="A3853" s="5">
        <v>9502</v>
      </c>
      <c r="B3853" s="3" t="s">
        <v>3749</v>
      </c>
      <c r="C3853" s="172" t="s">
        <v>42</v>
      </c>
    </row>
    <row r="3854" spans="1:3" x14ac:dyDescent="0.4">
      <c r="A3854" s="5">
        <v>9503</v>
      </c>
      <c r="B3854" s="3" t="s">
        <v>3750</v>
      </c>
      <c r="C3854" s="172" t="s">
        <v>42</v>
      </c>
    </row>
    <row r="3855" spans="1:3" x14ac:dyDescent="0.4">
      <c r="A3855" s="5">
        <v>9504</v>
      </c>
      <c r="B3855" s="3" t="s">
        <v>3751</v>
      </c>
      <c r="C3855" s="172" t="s">
        <v>42</v>
      </c>
    </row>
    <row r="3856" spans="1:3" x14ac:dyDescent="0.4">
      <c r="A3856" s="5">
        <v>9505</v>
      </c>
      <c r="B3856" s="3" t="s">
        <v>3752</v>
      </c>
      <c r="C3856" s="172" t="s">
        <v>42</v>
      </c>
    </row>
    <row r="3857" spans="1:3" x14ac:dyDescent="0.4">
      <c r="A3857" s="5">
        <v>9506</v>
      </c>
      <c r="B3857" s="3" t="s">
        <v>3753</v>
      </c>
      <c r="C3857" s="172" t="s">
        <v>42</v>
      </c>
    </row>
    <row r="3858" spans="1:3" x14ac:dyDescent="0.4">
      <c r="A3858" s="5">
        <v>9507</v>
      </c>
      <c r="B3858" s="3" t="s">
        <v>3754</v>
      </c>
      <c r="C3858" s="172" t="s">
        <v>42</v>
      </c>
    </row>
    <row r="3859" spans="1:3" x14ac:dyDescent="0.4">
      <c r="A3859" s="5">
        <v>9508</v>
      </c>
      <c r="B3859" s="3" t="s">
        <v>3755</v>
      </c>
      <c r="C3859" s="172" t="s">
        <v>42</v>
      </c>
    </row>
    <row r="3860" spans="1:3" x14ac:dyDescent="0.4">
      <c r="A3860" s="5">
        <v>9509</v>
      </c>
      <c r="B3860" s="3" t="s">
        <v>3756</v>
      </c>
      <c r="C3860" s="172" t="s">
        <v>42</v>
      </c>
    </row>
    <row r="3861" spans="1:3" x14ac:dyDescent="0.4">
      <c r="A3861" s="5">
        <v>9511</v>
      </c>
      <c r="B3861" s="3" t="s">
        <v>3757</v>
      </c>
      <c r="C3861" s="172" t="s">
        <v>42</v>
      </c>
    </row>
    <row r="3862" spans="1:3" x14ac:dyDescent="0.4">
      <c r="A3862" s="5">
        <v>9513</v>
      </c>
      <c r="B3862" s="3" t="s">
        <v>3758</v>
      </c>
      <c r="C3862" s="172" t="s">
        <v>42</v>
      </c>
    </row>
    <row r="3863" spans="1:3" x14ac:dyDescent="0.4">
      <c r="A3863" s="5">
        <v>9514</v>
      </c>
      <c r="B3863" s="3" t="s">
        <v>3759</v>
      </c>
      <c r="C3863" s="172" t="s">
        <v>45</v>
      </c>
    </row>
    <row r="3864" spans="1:3" x14ac:dyDescent="0.4">
      <c r="A3864" s="5">
        <v>9517</v>
      </c>
      <c r="B3864" s="3" t="s">
        <v>3760</v>
      </c>
      <c r="C3864" s="172" t="s">
        <v>42</v>
      </c>
    </row>
    <row r="3865" spans="1:3" x14ac:dyDescent="0.4">
      <c r="A3865" s="5">
        <v>9519</v>
      </c>
      <c r="B3865" s="3" t="s">
        <v>3761</v>
      </c>
      <c r="C3865" s="172" t="s">
        <v>42</v>
      </c>
    </row>
    <row r="3866" spans="1:3" x14ac:dyDescent="0.4">
      <c r="A3866" s="5">
        <v>9522</v>
      </c>
      <c r="B3866" s="3" t="s">
        <v>4175</v>
      </c>
      <c r="C3866" s="184"/>
    </row>
    <row r="3867" spans="1:3" x14ac:dyDescent="0.4">
      <c r="A3867" s="5">
        <v>9531</v>
      </c>
      <c r="B3867" s="3" t="s">
        <v>3762</v>
      </c>
      <c r="C3867" s="172" t="s">
        <v>42</v>
      </c>
    </row>
    <row r="3868" spans="1:3" x14ac:dyDescent="0.4">
      <c r="A3868" s="5">
        <v>9532</v>
      </c>
      <c r="B3868" s="3" t="s">
        <v>3763</v>
      </c>
      <c r="C3868" s="172" t="s">
        <v>42</v>
      </c>
    </row>
    <row r="3869" spans="1:3" x14ac:dyDescent="0.4">
      <c r="A3869" s="5">
        <v>9533</v>
      </c>
      <c r="B3869" s="3" t="s">
        <v>3764</v>
      </c>
      <c r="C3869" s="172" t="s">
        <v>42</v>
      </c>
    </row>
    <row r="3870" spans="1:3" x14ac:dyDescent="0.4">
      <c r="A3870" s="5">
        <v>9534</v>
      </c>
      <c r="B3870" s="3" t="s">
        <v>3765</v>
      </c>
      <c r="C3870" s="172" t="s">
        <v>42</v>
      </c>
    </row>
    <row r="3871" spans="1:3" x14ac:dyDescent="0.4">
      <c r="A3871" s="5">
        <v>9535</v>
      </c>
      <c r="B3871" s="3" t="s">
        <v>3766</v>
      </c>
      <c r="C3871" s="172" t="s">
        <v>42</v>
      </c>
    </row>
    <row r="3872" spans="1:3" x14ac:dyDescent="0.4">
      <c r="A3872" s="5">
        <v>9536</v>
      </c>
      <c r="B3872" s="3" t="s">
        <v>3767</v>
      </c>
      <c r="C3872" s="172" t="s">
        <v>42</v>
      </c>
    </row>
    <row r="3873" spans="1:3" x14ac:dyDescent="0.4">
      <c r="A3873" s="5">
        <v>9537</v>
      </c>
      <c r="B3873" s="3" t="s">
        <v>3768</v>
      </c>
      <c r="C3873" s="172" t="s">
        <v>42</v>
      </c>
    </row>
    <row r="3874" spans="1:3" x14ac:dyDescent="0.4">
      <c r="A3874" s="5">
        <v>9539</v>
      </c>
      <c r="B3874" s="3" t="s">
        <v>3769</v>
      </c>
      <c r="C3874" s="172" t="s">
        <v>51</v>
      </c>
    </row>
    <row r="3875" spans="1:3" x14ac:dyDescent="0.4">
      <c r="A3875" s="5">
        <v>9543</v>
      </c>
      <c r="B3875" s="3" t="s">
        <v>3770</v>
      </c>
      <c r="C3875" s="172" t="s">
        <v>51</v>
      </c>
    </row>
    <row r="3876" spans="1:3" x14ac:dyDescent="0.4">
      <c r="A3876" s="5">
        <v>9551</v>
      </c>
      <c r="B3876" s="3" t="s">
        <v>3771</v>
      </c>
      <c r="C3876" s="172" t="s">
        <v>42</v>
      </c>
    </row>
    <row r="3877" spans="1:3" x14ac:dyDescent="0.4">
      <c r="A3877" s="5">
        <v>9552</v>
      </c>
      <c r="B3877" s="3" t="s">
        <v>4222</v>
      </c>
      <c r="C3877" s="184"/>
    </row>
    <row r="3878" spans="1:3" x14ac:dyDescent="0.4">
      <c r="A3878" s="5">
        <v>9553</v>
      </c>
      <c r="B3878" s="3" t="s">
        <v>4220</v>
      </c>
      <c r="C3878" s="184"/>
    </row>
    <row r="3879" spans="1:3" x14ac:dyDescent="0.4">
      <c r="A3879" s="5">
        <v>9554</v>
      </c>
      <c r="B3879" s="3" t="s">
        <v>4219</v>
      </c>
      <c r="C3879" s="184"/>
    </row>
    <row r="3880" spans="1:3" x14ac:dyDescent="0.4">
      <c r="A3880" s="5">
        <v>9556</v>
      </c>
      <c r="B3880" s="3" t="s">
        <v>4218</v>
      </c>
      <c r="C3880" s="184"/>
    </row>
    <row r="3881" spans="1:3" x14ac:dyDescent="0.4">
      <c r="A3881" s="5">
        <v>9600</v>
      </c>
      <c r="B3881" s="3" t="s">
        <v>3772</v>
      </c>
      <c r="C3881" s="172" t="s">
        <v>42</v>
      </c>
    </row>
    <row r="3882" spans="1:3" x14ac:dyDescent="0.4">
      <c r="A3882" s="5">
        <v>9601</v>
      </c>
      <c r="B3882" s="3" t="s">
        <v>3773</v>
      </c>
      <c r="C3882" s="172" t="s">
        <v>3977</v>
      </c>
    </row>
    <row r="3883" spans="1:3" x14ac:dyDescent="0.4">
      <c r="A3883" s="5">
        <v>9602</v>
      </c>
      <c r="B3883" s="3" t="s">
        <v>3774</v>
      </c>
      <c r="C3883" s="172" t="s">
        <v>3977</v>
      </c>
    </row>
    <row r="3884" spans="1:3" x14ac:dyDescent="0.4">
      <c r="A3884" s="5">
        <v>9603</v>
      </c>
      <c r="B3884" s="3" t="s">
        <v>3775</v>
      </c>
      <c r="C3884" s="172" t="s">
        <v>49</v>
      </c>
    </row>
    <row r="3885" spans="1:3" x14ac:dyDescent="0.4">
      <c r="A3885" s="5">
        <v>9605</v>
      </c>
      <c r="B3885" s="3" t="s">
        <v>3776</v>
      </c>
      <c r="C3885" s="172" t="s">
        <v>42</v>
      </c>
    </row>
    <row r="3886" spans="1:3" x14ac:dyDescent="0.4">
      <c r="A3886" s="5">
        <v>9610</v>
      </c>
      <c r="B3886" s="3" t="s">
        <v>3777</v>
      </c>
      <c r="C3886" s="172" t="s">
        <v>42</v>
      </c>
    </row>
    <row r="3887" spans="1:3" x14ac:dyDescent="0.4">
      <c r="A3887" s="5">
        <v>9612</v>
      </c>
      <c r="B3887" s="3" t="s">
        <v>3778</v>
      </c>
      <c r="C3887" s="172" t="s">
        <v>51</v>
      </c>
    </row>
    <row r="3888" spans="1:3" x14ac:dyDescent="0.4">
      <c r="A3888" s="5">
        <v>9613</v>
      </c>
      <c r="B3888" s="3" t="s">
        <v>3779</v>
      </c>
      <c r="C3888" s="172" t="s">
        <v>42</v>
      </c>
    </row>
    <row r="3889" spans="1:4" x14ac:dyDescent="0.4">
      <c r="A3889" s="5">
        <v>9616</v>
      </c>
      <c r="B3889" s="3" t="s">
        <v>3780</v>
      </c>
      <c r="C3889" s="172" t="s">
        <v>42</v>
      </c>
    </row>
    <row r="3890" spans="1:4" x14ac:dyDescent="0.4">
      <c r="A3890" s="5">
        <v>9619</v>
      </c>
      <c r="B3890" s="3" t="s">
        <v>3781</v>
      </c>
      <c r="C3890" s="172" t="s">
        <v>42</v>
      </c>
      <c r="D3890" s="181">
        <v>43881</v>
      </c>
    </row>
    <row r="3891" spans="1:4" x14ac:dyDescent="0.4">
      <c r="A3891" s="5">
        <v>9621</v>
      </c>
      <c r="B3891" s="3" t="s">
        <v>3782</v>
      </c>
      <c r="C3891" s="172" t="s">
        <v>51</v>
      </c>
      <c r="D3891" s="181">
        <v>43881</v>
      </c>
    </row>
    <row r="3892" spans="1:4" x14ac:dyDescent="0.4">
      <c r="A3892" s="5">
        <v>9622</v>
      </c>
      <c r="B3892" s="3" t="s">
        <v>3783</v>
      </c>
      <c r="C3892" s="172" t="s">
        <v>51</v>
      </c>
    </row>
    <row r="3893" spans="1:4" x14ac:dyDescent="0.4">
      <c r="A3893" s="5">
        <v>9624</v>
      </c>
      <c r="B3893" s="3" t="s">
        <v>3784</v>
      </c>
      <c r="C3893" s="172" t="s">
        <v>48</v>
      </c>
    </row>
    <row r="3894" spans="1:4" x14ac:dyDescent="0.4">
      <c r="A3894" s="5">
        <v>9625</v>
      </c>
      <c r="B3894" s="3" t="s">
        <v>3785</v>
      </c>
      <c r="C3894" s="172" t="s">
        <v>42</v>
      </c>
    </row>
    <row r="3895" spans="1:4" x14ac:dyDescent="0.4">
      <c r="A3895" s="5">
        <v>9627</v>
      </c>
      <c r="B3895" s="3" t="s">
        <v>3786</v>
      </c>
      <c r="C3895" s="172" t="s">
        <v>43</v>
      </c>
    </row>
    <row r="3896" spans="1:4" x14ac:dyDescent="0.4">
      <c r="A3896" s="5">
        <v>9628</v>
      </c>
      <c r="B3896" s="3" t="s">
        <v>3787</v>
      </c>
      <c r="C3896" s="172" t="s">
        <v>42</v>
      </c>
    </row>
    <row r="3897" spans="1:4" x14ac:dyDescent="0.4">
      <c r="A3897" s="5">
        <v>9629</v>
      </c>
      <c r="B3897" s="3" t="s">
        <v>3788</v>
      </c>
      <c r="C3897" s="172" t="s">
        <v>42</v>
      </c>
    </row>
    <row r="3898" spans="1:4" x14ac:dyDescent="0.4">
      <c r="A3898" s="5">
        <v>9631</v>
      </c>
      <c r="B3898" s="3" t="s">
        <v>3789</v>
      </c>
      <c r="C3898" s="172" t="s">
        <v>51</v>
      </c>
    </row>
    <row r="3899" spans="1:4" x14ac:dyDescent="0.4">
      <c r="A3899" s="5">
        <v>9632</v>
      </c>
      <c r="B3899" s="3" t="s">
        <v>3790</v>
      </c>
      <c r="C3899" s="172" t="s">
        <v>3978</v>
      </c>
    </row>
    <row r="3900" spans="1:4" x14ac:dyDescent="0.4">
      <c r="A3900" s="5">
        <v>9633</v>
      </c>
      <c r="B3900" s="3" t="s">
        <v>3791</v>
      </c>
      <c r="C3900" s="172" t="s">
        <v>42</v>
      </c>
    </row>
    <row r="3901" spans="1:4" x14ac:dyDescent="0.4">
      <c r="A3901" s="5">
        <v>9635</v>
      </c>
      <c r="B3901" s="3" t="s">
        <v>3792</v>
      </c>
      <c r="C3901" s="172" t="s">
        <v>42</v>
      </c>
    </row>
    <row r="3902" spans="1:4" x14ac:dyDescent="0.4">
      <c r="A3902" s="5">
        <v>9636</v>
      </c>
      <c r="B3902" s="3" t="s">
        <v>3793</v>
      </c>
      <c r="C3902" s="172" t="s">
        <v>3978</v>
      </c>
    </row>
    <row r="3903" spans="1:4" x14ac:dyDescent="0.4">
      <c r="A3903" s="5">
        <v>9637</v>
      </c>
      <c r="B3903" s="3" t="s">
        <v>3794</v>
      </c>
      <c r="C3903" s="172" t="s">
        <v>3978</v>
      </c>
    </row>
    <row r="3904" spans="1:4" x14ac:dyDescent="0.4">
      <c r="A3904" s="5">
        <v>9639</v>
      </c>
      <c r="B3904" s="3" t="s">
        <v>3795</v>
      </c>
      <c r="C3904" s="172" t="s">
        <v>42</v>
      </c>
      <c r="D3904" s="181">
        <v>44155</v>
      </c>
    </row>
    <row r="3905" spans="1:4" x14ac:dyDescent="0.4">
      <c r="A3905" s="5">
        <v>9640</v>
      </c>
      <c r="B3905" s="3" t="s">
        <v>3796</v>
      </c>
      <c r="C3905" s="172" t="s">
        <v>42</v>
      </c>
    </row>
    <row r="3906" spans="1:4" x14ac:dyDescent="0.4">
      <c r="A3906" s="5">
        <v>9641</v>
      </c>
      <c r="B3906" s="3" t="s">
        <v>3797</v>
      </c>
      <c r="C3906" s="172" t="s">
        <v>48</v>
      </c>
    </row>
    <row r="3907" spans="1:4" x14ac:dyDescent="0.4">
      <c r="A3907" s="5">
        <v>9643</v>
      </c>
      <c r="B3907" s="3" t="s">
        <v>3798</v>
      </c>
      <c r="C3907" s="172" t="s">
        <v>42</v>
      </c>
      <c r="D3907" s="181">
        <v>43910</v>
      </c>
    </row>
    <row r="3908" spans="1:4" x14ac:dyDescent="0.4">
      <c r="A3908" s="5">
        <v>9644</v>
      </c>
      <c r="B3908" s="3" t="s">
        <v>3799</v>
      </c>
      <c r="C3908" s="172" t="s">
        <v>42</v>
      </c>
    </row>
    <row r="3909" spans="1:4" x14ac:dyDescent="0.4">
      <c r="A3909" s="5">
        <v>9647</v>
      </c>
      <c r="B3909" s="3" t="s">
        <v>3800</v>
      </c>
      <c r="C3909" s="172" t="s">
        <v>50</v>
      </c>
    </row>
    <row r="3910" spans="1:4" x14ac:dyDescent="0.4">
      <c r="A3910" s="5">
        <v>9651</v>
      </c>
      <c r="B3910" s="3" t="s">
        <v>3801</v>
      </c>
      <c r="C3910" s="172" t="s">
        <v>44</v>
      </c>
    </row>
    <row r="3911" spans="1:4" x14ac:dyDescent="0.4">
      <c r="A3911" s="5">
        <v>9656</v>
      </c>
      <c r="B3911" s="3" t="s">
        <v>3802</v>
      </c>
      <c r="C3911" s="172" t="s">
        <v>51</v>
      </c>
    </row>
    <row r="3912" spans="1:4" x14ac:dyDescent="0.4">
      <c r="A3912" s="5">
        <v>9658</v>
      </c>
      <c r="B3912" s="3" t="s">
        <v>3803</v>
      </c>
      <c r="C3912" s="172" t="s">
        <v>42</v>
      </c>
    </row>
    <row r="3913" spans="1:4" x14ac:dyDescent="0.4">
      <c r="A3913" s="5">
        <v>9661</v>
      </c>
      <c r="B3913" s="3" t="s">
        <v>3804</v>
      </c>
      <c r="C3913" s="172" t="s">
        <v>3977</v>
      </c>
    </row>
    <row r="3914" spans="1:4" x14ac:dyDescent="0.4">
      <c r="A3914" s="5">
        <v>9663</v>
      </c>
      <c r="B3914" s="3" t="s">
        <v>3805</v>
      </c>
      <c r="C3914" s="172" t="s">
        <v>42</v>
      </c>
    </row>
    <row r="3915" spans="1:4" x14ac:dyDescent="0.4">
      <c r="A3915" s="5">
        <v>9664</v>
      </c>
      <c r="B3915" s="3" t="s">
        <v>3806</v>
      </c>
      <c r="C3915" s="172" t="s">
        <v>42</v>
      </c>
    </row>
    <row r="3916" spans="1:4" x14ac:dyDescent="0.4">
      <c r="A3916" s="5">
        <v>9671</v>
      </c>
      <c r="B3916" s="3" t="s">
        <v>3807</v>
      </c>
      <c r="C3916" s="172" t="s">
        <v>42</v>
      </c>
    </row>
    <row r="3917" spans="1:4" x14ac:dyDescent="0.4">
      <c r="A3917" s="5">
        <v>9672</v>
      </c>
      <c r="B3917" s="3" t="s">
        <v>3808</v>
      </c>
      <c r="C3917" s="172" t="s">
        <v>51</v>
      </c>
    </row>
    <row r="3918" spans="1:4" x14ac:dyDescent="0.4">
      <c r="A3918" s="5">
        <v>9675</v>
      </c>
      <c r="B3918" s="3" t="s">
        <v>3809</v>
      </c>
      <c r="C3918" s="172" t="s">
        <v>42</v>
      </c>
    </row>
    <row r="3919" spans="1:4" x14ac:dyDescent="0.4">
      <c r="A3919" s="5">
        <v>9678</v>
      </c>
      <c r="B3919" s="3" t="s">
        <v>3810</v>
      </c>
      <c r="C3919" s="172" t="s">
        <v>49</v>
      </c>
    </row>
    <row r="3920" spans="1:4" x14ac:dyDescent="0.4">
      <c r="A3920" s="5">
        <v>9679</v>
      </c>
      <c r="B3920" s="3" t="s">
        <v>3811</v>
      </c>
      <c r="C3920" s="172" t="s">
        <v>48</v>
      </c>
    </row>
    <row r="3921" spans="1:4" x14ac:dyDescent="0.4">
      <c r="A3921" s="5">
        <v>9681</v>
      </c>
      <c r="B3921" s="3" t="s">
        <v>3812</v>
      </c>
      <c r="C3921" s="172" t="s">
        <v>3978</v>
      </c>
    </row>
    <row r="3922" spans="1:4" x14ac:dyDescent="0.4">
      <c r="A3922" s="5">
        <v>9682</v>
      </c>
      <c r="B3922" s="3" t="s">
        <v>3813</v>
      </c>
      <c r="C3922" s="172" t="s">
        <v>42</v>
      </c>
    </row>
    <row r="3923" spans="1:4" x14ac:dyDescent="0.4">
      <c r="A3923" s="5">
        <v>9684</v>
      </c>
      <c r="B3923" s="3" t="s">
        <v>3814</v>
      </c>
      <c r="C3923" s="172" t="s">
        <v>42</v>
      </c>
      <c r="D3923" s="181">
        <v>43910</v>
      </c>
    </row>
    <row r="3924" spans="1:4" x14ac:dyDescent="0.4">
      <c r="A3924" s="5">
        <v>9685</v>
      </c>
      <c r="B3924" s="3" t="s">
        <v>3815</v>
      </c>
      <c r="C3924" s="172" t="s">
        <v>42</v>
      </c>
    </row>
    <row r="3925" spans="1:4" x14ac:dyDescent="0.4">
      <c r="A3925" s="5">
        <v>9686</v>
      </c>
      <c r="B3925" s="3" t="s">
        <v>3816</v>
      </c>
      <c r="C3925" s="172" t="s">
        <v>42</v>
      </c>
      <c r="D3925" s="181">
        <v>43910</v>
      </c>
    </row>
    <row r="3926" spans="1:4" x14ac:dyDescent="0.4">
      <c r="A3926" s="5">
        <v>9687</v>
      </c>
      <c r="B3926" s="3" t="s">
        <v>3817</v>
      </c>
      <c r="C3926" s="172" t="s">
        <v>42</v>
      </c>
    </row>
    <row r="3927" spans="1:4" x14ac:dyDescent="0.4">
      <c r="A3927" s="5">
        <v>9691</v>
      </c>
      <c r="B3927" s="3" t="s">
        <v>3818</v>
      </c>
      <c r="C3927" s="172" t="s">
        <v>42</v>
      </c>
    </row>
    <row r="3928" spans="1:4" x14ac:dyDescent="0.4">
      <c r="A3928" s="5">
        <v>9692</v>
      </c>
      <c r="B3928" s="3" t="s">
        <v>3819</v>
      </c>
      <c r="C3928" s="172" t="s">
        <v>3978</v>
      </c>
    </row>
    <row r="3929" spans="1:4" x14ac:dyDescent="0.4">
      <c r="A3929" s="5">
        <v>9695</v>
      </c>
      <c r="B3929" s="3" t="s">
        <v>3820</v>
      </c>
      <c r="C3929" s="172" t="s">
        <v>42</v>
      </c>
    </row>
    <row r="3930" spans="1:4" x14ac:dyDescent="0.4">
      <c r="A3930" s="5">
        <v>9696</v>
      </c>
      <c r="B3930" s="3" t="s">
        <v>3821</v>
      </c>
      <c r="C3930" s="172" t="s">
        <v>42</v>
      </c>
    </row>
    <row r="3931" spans="1:4" x14ac:dyDescent="0.4">
      <c r="A3931" s="5">
        <v>9697</v>
      </c>
      <c r="B3931" s="3" t="s">
        <v>3822</v>
      </c>
      <c r="C3931" s="172" t="s">
        <v>42</v>
      </c>
    </row>
    <row r="3932" spans="1:4" x14ac:dyDescent="0.4">
      <c r="A3932" s="5">
        <v>9698</v>
      </c>
      <c r="B3932" s="3" t="s">
        <v>3823</v>
      </c>
      <c r="C3932" s="172" t="s">
        <v>42</v>
      </c>
    </row>
    <row r="3933" spans="1:4" x14ac:dyDescent="0.4">
      <c r="A3933" s="5">
        <v>9699</v>
      </c>
      <c r="B3933" s="3" t="s">
        <v>3824</v>
      </c>
      <c r="C3933" s="172" t="s">
        <v>48</v>
      </c>
    </row>
    <row r="3934" spans="1:4" x14ac:dyDescent="0.4">
      <c r="A3934" s="5">
        <v>9701</v>
      </c>
      <c r="B3934" s="3" t="s">
        <v>3825</v>
      </c>
      <c r="C3934" s="172" t="s">
        <v>42</v>
      </c>
    </row>
    <row r="3935" spans="1:4" x14ac:dyDescent="0.4">
      <c r="A3935" s="5">
        <v>9702</v>
      </c>
      <c r="B3935" s="3" t="s">
        <v>3826</v>
      </c>
      <c r="C3935" s="172" t="s">
        <v>51</v>
      </c>
    </row>
    <row r="3936" spans="1:4" x14ac:dyDescent="0.4">
      <c r="A3936" s="5">
        <v>9704</v>
      </c>
      <c r="B3936" s="3" t="s">
        <v>3827</v>
      </c>
      <c r="C3936" s="172" t="s">
        <v>51</v>
      </c>
    </row>
    <row r="3937" spans="1:4" x14ac:dyDescent="0.4">
      <c r="A3937" s="5">
        <v>9706</v>
      </c>
      <c r="B3937" s="3" t="s">
        <v>3828</v>
      </c>
      <c r="C3937" s="172" t="s">
        <v>42</v>
      </c>
    </row>
    <row r="3938" spans="1:4" x14ac:dyDescent="0.4">
      <c r="A3938" s="5">
        <v>9707</v>
      </c>
      <c r="B3938" s="3" t="s">
        <v>3829</v>
      </c>
      <c r="C3938" s="172" t="s">
        <v>48</v>
      </c>
    </row>
    <row r="3939" spans="1:4" x14ac:dyDescent="0.4">
      <c r="A3939" s="5">
        <v>9708</v>
      </c>
      <c r="B3939" s="3" t="s">
        <v>3830</v>
      </c>
      <c r="C3939" s="172" t="s">
        <v>42</v>
      </c>
      <c r="D3939" s="181">
        <v>43910</v>
      </c>
    </row>
    <row r="3940" spans="1:4" x14ac:dyDescent="0.4">
      <c r="A3940" s="5">
        <v>9709</v>
      </c>
      <c r="B3940" s="3" t="s">
        <v>3831</v>
      </c>
      <c r="C3940" s="172" t="s">
        <v>42</v>
      </c>
    </row>
    <row r="3941" spans="1:4" x14ac:dyDescent="0.4">
      <c r="A3941" s="5">
        <v>9713</v>
      </c>
      <c r="B3941" s="3" t="s">
        <v>3832</v>
      </c>
      <c r="C3941" s="172" t="s">
        <v>42</v>
      </c>
    </row>
    <row r="3942" spans="1:4" x14ac:dyDescent="0.4">
      <c r="A3942" s="5">
        <v>9715</v>
      </c>
      <c r="B3942" s="3" t="s">
        <v>3833</v>
      </c>
      <c r="C3942" s="172" t="s">
        <v>42</v>
      </c>
    </row>
    <row r="3943" spans="1:4" x14ac:dyDescent="0.4">
      <c r="A3943" s="5">
        <v>9716</v>
      </c>
      <c r="B3943" s="3" t="s">
        <v>3834</v>
      </c>
      <c r="C3943" s="172" t="s">
        <v>3977</v>
      </c>
    </row>
    <row r="3944" spans="1:4" x14ac:dyDescent="0.4">
      <c r="A3944" s="5">
        <v>9717</v>
      </c>
      <c r="B3944" s="3" t="s">
        <v>3835</v>
      </c>
      <c r="C3944" s="172" t="s">
        <v>50</v>
      </c>
    </row>
    <row r="3945" spans="1:4" x14ac:dyDescent="0.4">
      <c r="A3945" s="5">
        <v>9719</v>
      </c>
      <c r="B3945" s="3" t="s">
        <v>3836</v>
      </c>
      <c r="C3945" s="172" t="s">
        <v>42</v>
      </c>
    </row>
    <row r="3946" spans="1:4" x14ac:dyDescent="0.4">
      <c r="A3946" s="5">
        <v>9720</v>
      </c>
      <c r="B3946" s="3" t="s">
        <v>3837</v>
      </c>
      <c r="C3946" s="172" t="s">
        <v>50</v>
      </c>
    </row>
    <row r="3947" spans="1:4" x14ac:dyDescent="0.4">
      <c r="A3947" s="5">
        <v>9722</v>
      </c>
      <c r="B3947" s="3" t="s">
        <v>3838</v>
      </c>
      <c r="C3947" s="172" t="s">
        <v>51</v>
      </c>
    </row>
    <row r="3948" spans="1:4" x14ac:dyDescent="0.4">
      <c r="A3948" s="5">
        <v>9723</v>
      </c>
      <c r="B3948" s="3" t="s">
        <v>3839</v>
      </c>
      <c r="C3948" s="172" t="s">
        <v>42</v>
      </c>
    </row>
    <row r="3949" spans="1:4" x14ac:dyDescent="0.4">
      <c r="A3949" s="5">
        <v>9726</v>
      </c>
      <c r="B3949" s="3" t="s">
        <v>3840</v>
      </c>
      <c r="C3949" s="172" t="s">
        <v>42</v>
      </c>
    </row>
    <row r="3950" spans="1:4" x14ac:dyDescent="0.4">
      <c r="A3950" s="5">
        <v>9728</v>
      </c>
      <c r="B3950" s="3" t="s">
        <v>3841</v>
      </c>
      <c r="C3950" s="172" t="s">
        <v>42</v>
      </c>
    </row>
    <row r="3951" spans="1:4" x14ac:dyDescent="0.4">
      <c r="A3951" s="5">
        <v>9729</v>
      </c>
      <c r="B3951" s="3" t="s">
        <v>3842</v>
      </c>
      <c r="C3951" s="172" t="s">
        <v>42</v>
      </c>
    </row>
    <row r="3952" spans="1:4" x14ac:dyDescent="0.4">
      <c r="A3952" s="5">
        <v>9731</v>
      </c>
      <c r="B3952" s="3" t="s">
        <v>3843</v>
      </c>
      <c r="C3952" s="172" t="s">
        <v>51</v>
      </c>
      <c r="D3952" s="181">
        <v>43881</v>
      </c>
    </row>
    <row r="3953" spans="1:3" x14ac:dyDescent="0.4">
      <c r="A3953" s="5">
        <v>9733</v>
      </c>
      <c r="B3953" s="3" t="s">
        <v>3844</v>
      </c>
      <c r="C3953" s="172" t="s">
        <v>42</v>
      </c>
    </row>
    <row r="3954" spans="1:3" x14ac:dyDescent="0.4">
      <c r="A3954" s="5">
        <v>9734</v>
      </c>
      <c r="B3954" s="3" t="s">
        <v>3845</v>
      </c>
      <c r="C3954" s="172" t="s">
        <v>3978</v>
      </c>
    </row>
    <row r="3955" spans="1:3" x14ac:dyDescent="0.4">
      <c r="A3955" s="5">
        <v>9735</v>
      </c>
      <c r="B3955" s="3" t="s">
        <v>3846</v>
      </c>
      <c r="C3955" s="172" t="s">
        <v>42</v>
      </c>
    </row>
    <row r="3956" spans="1:3" x14ac:dyDescent="0.4">
      <c r="A3956" s="5">
        <v>9739</v>
      </c>
      <c r="B3956" s="3" t="s">
        <v>3847</v>
      </c>
      <c r="C3956" s="172" t="s">
        <v>42</v>
      </c>
    </row>
    <row r="3957" spans="1:3" x14ac:dyDescent="0.4">
      <c r="A3957" s="5">
        <v>9740</v>
      </c>
      <c r="B3957" s="3" t="s">
        <v>3848</v>
      </c>
      <c r="C3957" s="172" t="s">
        <v>3977</v>
      </c>
    </row>
    <row r="3958" spans="1:3" x14ac:dyDescent="0.4">
      <c r="A3958" s="5">
        <v>9742</v>
      </c>
      <c r="B3958" s="3" t="s">
        <v>3849</v>
      </c>
      <c r="C3958" s="172" t="s">
        <v>42</v>
      </c>
    </row>
    <row r="3959" spans="1:3" x14ac:dyDescent="0.4">
      <c r="A3959" s="5">
        <v>9743</v>
      </c>
      <c r="B3959" s="3" t="s">
        <v>3850</v>
      </c>
      <c r="C3959" s="172" t="s">
        <v>3978</v>
      </c>
    </row>
    <row r="3960" spans="1:3" x14ac:dyDescent="0.4">
      <c r="A3960" s="5">
        <v>9744</v>
      </c>
      <c r="B3960" s="3" t="s">
        <v>3851</v>
      </c>
      <c r="C3960" s="172" t="s">
        <v>42</v>
      </c>
    </row>
    <row r="3961" spans="1:3" x14ac:dyDescent="0.4">
      <c r="A3961" s="5">
        <v>9746</v>
      </c>
      <c r="B3961" s="3" t="s">
        <v>3852</v>
      </c>
      <c r="C3961" s="172" t="s">
        <v>48</v>
      </c>
    </row>
    <row r="3962" spans="1:3" x14ac:dyDescent="0.4">
      <c r="A3962" s="5">
        <v>9749</v>
      </c>
      <c r="B3962" s="3" t="s">
        <v>3853</v>
      </c>
      <c r="C3962" s="172" t="s">
        <v>51</v>
      </c>
    </row>
    <row r="3963" spans="1:3" x14ac:dyDescent="0.4">
      <c r="A3963" s="5">
        <v>9753</v>
      </c>
      <c r="B3963" s="3" t="s">
        <v>3854</v>
      </c>
      <c r="C3963" s="172" t="s">
        <v>42</v>
      </c>
    </row>
    <row r="3964" spans="1:3" x14ac:dyDescent="0.4">
      <c r="A3964" s="5">
        <v>9755</v>
      </c>
      <c r="B3964" s="3" t="s">
        <v>3855</v>
      </c>
      <c r="C3964" s="172" t="s">
        <v>51</v>
      </c>
    </row>
    <row r="3965" spans="1:3" x14ac:dyDescent="0.4">
      <c r="A3965" s="5">
        <v>9757</v>
      </c>
      <c r="B3965" s="3" t="s">
        <v>3856</v>
      </c>
      <c r="C3965" s="172" t="s">
        <v>51</v>
      </c>
    </row>
    <row r="3966" spans="1:3" x14ac:dyDescent="0.4">
      <c r="A3966" s="5">
        <v>9758</v>
      </c>
      <c r="B3966" s="3" t="s">
        <v>3857</v>
      </c>
      <c r="C3966" s="172" t="s">
        <v>51</v>
      </c>
    </row>
    <row r="3967" spans="1:3" x14ac:dyDescent="0.4">
      <c r="A3967" s="5">
        <v>9759</v>
      </c>
      <c r="B3967" s="3" t="s">
        <v>3858</v>
      </c>
      <c r="C3967" s="172" t="s">
        <v>42</v>
      </c>
    </row>
    <row r="3968" spans="1:3" x14ac:dyDescent="0.4">
      <c r="A3968" s="5">
        <v>9760</v>
      </c>
      <c r="B3968" s="3" t="s">
        <v>3859</v>
      </c>
      <c r="C3968" s="172" t="s">
        <v>42</v>
      </c>
    </row>
    <row r="3969" spans="1:3" x14ac:dyDescent="0.4">
      <c r="A3969" s="5">
        <v>9761</v>
      </c>
      <c r="B3969" s="3" t="s">
        <v>3860</v>
      </c>
      <c r="C3969" s="175" t="s">
        <v>42</v>
      </c>
    </row>
    <row r="3970" spans="1:3" x14ac:dyDescent="0.4">
      <c r="A3970" s="5">
        <v>9763</v>
      </c>
      <c r="B3970" s="3" t="s">
        <v>3861</v>
      </c>
      <c r="C3970" s="175" t="s">
        <v>42</v>
      </c>
    </row>
    <row r="3971" spans="1:3" x14ac:dyDescent="0.4">
      <c r="A3971" s="5">
        <v>9765</v>
      </c>
      <c r="B3971" s="3" t="s">
        <v>3862</v>
      </c>
      <c r="C3971" s="175" t="s">
        <v>44</v>
      </c>
    </row>
    <row r="3972" spans="1:3" x14ac:dyDescent="0.4">
      <c r="A3972" s="5">
        <v>9766</v>
      </c>
      <c r="B3972" s="3" t="s">
        <v>3863</v>
      </c>
      <c r="C3972" s="175" t="s">
        <v>42</v>
      </c>
    </row>
    <row r="3973" spans="1:3" x14ac:dyDescent="0.4">
      <c r="A3973" s="5">
        <v>9767</v>
      </c>
      <c r="B3973" s="3" t="s">
        <v>3864</v>
      </c>
      <c r="C3973" s="175" t="s">
        <v>42</v>
      </c>
    </row>
    <row r="3974" spans="1:3" x14ac:dyDescent="0.4">
      <c r="A3974" s="5">
        <v>9768</v>
      </c>
      <c r="B3974" s="3" t="s">
        <v>3865</v>
      </c>
      <c r="C3974" s="175" t="s">
        <v>51</v>
      </c>
    </row>
    <row r="3975" spans="1:3" x14ac:dyDescent="0.4">
      <c r="A3975" s="5">
        <v>9769</v>
      </c>
      <c r="B3975" s="3" t="s">
        <v>3866</v>
      </c>
      <c r="C3975" s="175" t="s">
        <v>42</v>
      </c>
    </row>
    <row r="3976" spans="1:3" x14ac:dyDescent="0.4">
      <c r="A3976" s="5">
        <v>9776</v>
      </c>
      <c r="B3976" s="3" t="s">
        <v>3867</v>
      </c>
      <c r="C3976" s="175" t="s">
        <v>42</v>
      </c>
    </row>
    <row r="3977" spans="1:3" x14ac:dyDescent="0.4">
      <c r="A3977" s="5">
        <v>9778</v>
      </c>
      <c r="B3977" s="3" t="s">
        <v>3868</v>
      </c>
      <c r="C3977" s="175" t="s">
        <v>3977</v>
      </c>
    </row>
    <row r="3978" spans="1:3" x14ac:dyDescent="0.4">
      <c r="A3978" s="5">
        <v>9780</v>
      </c>
      <c r="B3978" s="3" t="s">
        <v>3869</v>
      </c>
      <c r="C3978" s="175" t="s">
        <v>42</v>
      </c>
    </row>
    <row r="3979" spans="1:3" x14ac:dyDescent="0.4">
      <c r="A3979" s="5">
        <v>9782</v>
      </c>
      <c r="B3979" s="3" t="s">
        <v>3870</v>
      </c>
      <c r="C3979" s="175" t="s">
        <v>42</v>
      </c>
    </row>
    <row r="3980" spans="1:3" x14ac:dyDescent="0.4">
      <c r="A3980" s="5">
        <v>9783</v>
      </c>
      <c r="B3980" s="3" t="s">
        <v>3871</v>
      </c>
      <c r="C3980" s="175" t="s">
        <v>42</v>
      </c>
    </row>
    <row r="3981" spans="1:3" x14ac:dyDescent="0.4">
      <c r="A3981" s="5">
        <v>9787</v>
      </c>
      <c r="B3981" s="3" t="s">
        <v>3872</v>
      </c>
      <c r="C3981" s="175" t="s">
        <v>3977</v>
      </c>
    </row>
    <row r="3982" spans="1:3" x14ac:dyDescent="0.4">
      <c r="A3982" s="5">
        <v>9788</v>
      </c>
      <c r="B3982" s="3" t="s">
        <v>3873</v>
      </c>
      <c r="C3982" s="175" t="s">
        <v>42</v>
      </c>
    </row>
    <row r="3983" spans="1:3" x14ac:dyDescent="0.4">
      <c r="A3983" s="5">
        <v>9790</v>
      </c>
      <c r="B3983" s="3" t="s">
        <v>3874</v>
      </c>
      <c r="C3983" s="175" t="s">
        <v>42</v>
      </c>
    </row>
    <row r="3984" spans="1:3" x14ac:dyDescent="0.4">
      <c r="A3984" s="5">
        <v>9791</v>
      </c>
      <c r="B3984" s="3" t="s">
        <v>3875</v>
      </c>
      <c r="C3984" s="175" t="s">
        <v>42</v>
      </c>
    </row>
    <row r="3985" spans="1:3" x14ac:dyDescent="0.4">
      <c r="A3985" s="5">
        <v>9792</v>
      </c>
      <c r="B3985" s="3" t="s">
        <v>3876</v>
      </c>
      <c r="C3985" s="175" t="s">
        <v>42</v>
      </c>
    </row>
    <row r="3986" spans="1:3" x14ac:dyDescent="0.4">
      <c r="A3986" s="5">
        <v>9793</v>
      </c>
      <c r="B3986" s="3" t="s">
        <v>3877</v>
      </c>
      <c r="C3986" s="175" t="s">
        <v>3977</v>
      </c>
    </row>
    <row r="3987" spans="1:3" x14ac:dyDescent="0.4">
      <c r="A3987" s="5">
        <v>9795</v>
      </c>
      <c r="B3987" s="3" t="s">
        <v>3878</v>
      </c>
      <c r="C3987" s="175" t="s">
        <v>48</v>
      </c>
    </row>
    <row r="3988" spans="1:3" x14ac:dyDescent="0.4">
      <c r="A3988" s="5">
        <v>9797</v>
      </c>
      <c r="B3988" s="3" t="s">
        <v>3879</v>
      </c>
      <c r="C3988" s="175" t="s">
        <v>45</v>
      </c>
    </row>
    <row r="3989" spans="1:3" x14ac:dyDescent="0.4">
      <c r="A3989" s="5">
        <v>9799</v>
      </c>
      <c r="B3989" s="3" t="s">
        <v>3880</v>
      </c>
      <c r="C3989" s="175" t="s">
        <v>42</v>
      </c>
    </row>
    <row r="3990" spans="1:3" x14ac:dyDescent="0.4">
      <c r="A3990" s="5">
        <v>9810</v>
      </c>
      <c r="B3990" s="3" t="s">
        <v>3881</v>
      </c>
      <c r="C3990" s="175" t="s">
        <v>42</v>
      </c>
    </row>
    <row r="3991" spans="1:3" x14ac:dyDescent="0.4">
      <c r="A3991" s="5">
        <v>9812</v>
      </c>
      <c r="B3991" s="3" t="s">
        <v>3882</v>
      </c>
      <c r="C3991" s="175" t="s">
        <v>44</v>
      </c>
    </row>
    <row r="3992" spans="1:3" x14ac:dyDescent="0.4">
      <c r="A3992" s="5">
        <v>9816</v>
      </c>
      <c r="B3992" s="3" t="s">
        <v>3883</v>
      </c>
      <c r="C3992" s="175" t="s">
        <v>42</v>
      </c>
    </row>
    <row r="3993" spans="1:3" x14ac:dyDescent="0.4">
      <c r="A3993" s="5">
        <v>9818</v>
      </c>
      <c r="B3993" s="3" t="s">
        <v>3884</v>
      </c>
      <c r="C3993" s="175" t="s">
        <v>42</v>
      </c>
    </row>
    <row r="3994" spans="1:3" x14ac:dyDescent="0.4">
      <c r="A3994" s="5">
        <v>9820</v>
      </c>
      <c r="B3994" s="3" t="s">
        <v>3885</v>
      </c>
      <c r="C3994" s="175" t="s">
        <v>42</v>
      </c>
    </row>
    <row r="3995" spans="1:3" x14ac:dyDescent="0.4">
      <c r="A3995" s="5">
        <v>9823</v>
      </c>
      <c r="B3995" s="3" t="s">
        <v>3886</v>
      </c>
      <c r="C3995" s="175" t="s">
        <v>48</v>
      </c>
    </row>
    <row r="3996" spans="1:3" x14ac:dyDescent="0.4">
      <c r="A3996" s="5">
        <v>9824</v>
      </c>
      <c r="B3996" s="3" t="s">
        <v>3887</v>
      </c>
      <c r="C3996" s="175" t="s">
        <v>49</v>
      </c>
    </row>
    <row r="3997" spans="1:3" x14ac:dyDescent="0.4">
      <c r="A3997" s="5">
        <v>9826</v>
      </c>
      <c r="B3997" s="3" t="s">
        <v>3888</v>
      </c>
      <c r="C3997" s="175" t="s">
        <v>42</v>
      </c>
    </row>
    <row r="3998" spans="1:3" x14ac:dyDescent="0.4">
      <c r="A3998" s="5">
        <v>9827</v>
      </c>
      <c r="B3998" s="3" t="s">
        <v>3889</v>
      </c>
      <c r="C3998" s="175" t="s">
        <v>51</v>
      </c>
    </row>
    <row r="3999" spans="1:3" x14ac:dyDescent="0.4">
      <c r="A3999" s="5">
        <v>9828</v>
      </c>
      <c r="B3999" s="3" t="s">
        <v>3890</v>
      </c>
      <c r="C3999" s="175" t="s">
        <v>42</v>
      </c>
    </row>
    <row r="4000" spans="1:3" x14ac:dyDescent="0.4">
      <c r="A4000" s="5">
        <v>9829</v>
      </c>
      <c r="B4000" s="3" t="s">
        <v>3891</v>
      </c>
      <c r="C4000" s="175" t="s">
        <v>3978</v>
      </c>
    </row>
    <row r="4001" spans="1:3" x14ac:dyDescent="0.4">
      <c r="A4001" s="5">
        <v>9830</v>
      </c>
      <c r="B4001" s="3" t="s">
        <v>3892</v>
      </c>
      <c r="C4001" s="175" t="s">
        <v>51</v>
      </c>
    </row>
    <row r="4002" spans="1:3" x14ac:dyDescent="0.4">
      <c r="A4002" s="5">
        <v>9831</v>
      </c>
      <c r="B4002" s="3" t="s">
        <v>3893</v>
      </c>
      <c r="C4002" s="175" t="s">
        <v>42</v>
      </c>
    </row>
    <row r="4003" spans="1:3" x14ac:dyDescent="0.4">
      <c r="A4003" s="5">
        <v>9832</v>
      </c>
      <c r="B4003" s="3" t="s">
        <v>3894</v>
      </c>
      <c r="C4003" s="175" t="s">
        <v>42</v>
      </c>
    </row>
    <row r="4004" spans="1:3" x14ac:dyDescent="0.4">
      <c r="A4004" s="5">
        <v>9835</v>
      </c>
      <c r="B4004" s="3" t="s">
        <v>3895</v>
      </c>
      <c r="C4004" s="175" t="s">
        <v>3977</v>
      </c>
    </row>
    <row r="4005" spans="1:3" x14ac:dyDescent="0.4">
      <c r="A4005" s="5">
        <v>9837</v>
      </c>
      <c r="B4005" s="3" t="s">
        <v>3896</v>
      </c>
      <c r="C4005" s="175" t="s">
        <v>50</v>
      </c>
    </row>
    <row r="4006" spans="1:3" x14ac:dyDescent="0.4">
      <c r="A4006" s="5">
        <v>9842</v>
      </c>
      <c r="B4006" s="3" t="s">
        <v>3897</v>
      </c>
      <c r="C4006" s="175" t="s">
        <v>3977</v>
      </c>
    </row>
    <row r="4007" spans="1:3" x14ac:dyDescent="0.4">
      <c r="A4007" s="5">
        <v>9843</v>
      </c>
      <c r="B4007" s="3" t="s">
        <v>3898</v>
      </c>
      <c r="C4007" s="175" t="s">
        <v>3977</v>
      </c>
    </row>
    <row r="4008" spans="1:3" x14ac:dyDescent="0.4">
      <c r="A4008" s="5">
        <v>9845</v>
      </c>
      <c r="B4008" s="3" t="s">
        <v>3899</v>
      </c>
      <c r="C4008" s="175" t="s">
        <v>42</v>
      </c>
    </row>
    <row r="4009" spans="1:3" x14ac:dyDescent="0.4">
      <c r="A4009" s="5">
        <v>9846</v>
      </c>
      <c r="B4009" s="3" t="s">
        <v>3900</v>
      </c>
      <c r="C4009" s="175" t="s">
        <v>3977</v>
      </c>
    </row>
    <row r="4010" spans="1:3" x14ac:dyDescent="0.4">
      <c r="A4010" s="5">
        <v>9849</v>
      </c>
      <c r="B4010" s="3" t="s">
        <v>3901</v>
      </c>
      <c r="C4010" s="175" t="s">
        <v>42</v>
      </c>
    </row>
    <row r="4011" spans="1:3" x14ac:dyDescent="0.4">
      <c r="A4011" s="5">
        <v>9850</v>
      </c>
      <c r="B4011" s="3" t="s">
        <v>3902</v>
      </c>
      <c r="C4011" s="175" t="s">
        <v>42</v>
      </c>
    </row>
    <row r="4012" spans="1:3" x14ac:dyDescent="0.4">
      <c r="A4012" s="5">
        <v>9852</v>
      </c>
      <c r="B4012" s="3" t="s">
        <v>3903</v>
      </c>
      <c r="C4012" s="175" t="s">
        <v>42</v>
      </c>
    </row>
    <row r="4013" spans="1:3" x14ac:dyDescent="0.4">
      <c r="A4013" s="5">
        <v>9853</v>
      </c>
      <c r="B4013" s="3" t="s">
        <v>3904</v>
      </c>
      <c r="C4013" s="175" t="s">
        <v>42</v>
      </c>
    </row>
    <row r="4014" spans="1:3" x14ac:dyDescent="0.4">
      <c r="A4014" s="5">
        <v>9854</v>
      </c>
      <c r="B4014" s="3" t="s">
        <v>3905</v>
      </c>
      <c r="C4014" s="175" t="s">
        <v>42</v>
      </c>
    </row>
    <row r="4015" spans="1:3" x14ac:dyDescent="0.4">
      <c r="A4015" s="5">
        <v>9856</v>
      </c>
      <c r="B4015" s="3" t="s">
        <v>3906</v>
      </c>
      <c r="C4015" s="175" t="s">
        <v>42</v>
      </c>
    </row>
    <row r="4016" spans="1:3" x14ac:dyDescent="0.4">
      <c r="A4016" s="5">
        <v>9857</v>
      </c>
      <c r="B4016" s="3" t="s">
        <v>3907</v>
      </c>
      <c r="C4016" s="175" t="s">
        <v>42</v>
      </c>
    </row>
    <row r="4017" spans="1:3" x14ac:dyDescent="0.4">
      <c r="A4017" s="5">
        <v>9861</v>
      </c>
      <c r="B4017" s="3" t="s">
        <v>3908</v>
      </c>
      <c r="C4017" s="175" t="s">
        <v>3977</v>
      </c>
    </row>
    <row r="4018" spans="1:3" x14ac:dyDescent="0.4">
      <c r="A4018" s="5">
        <v>9867</v>
      </c>
      <c r="B4018" s="3" t="s">
        <v>3909</v>
      </c>
      <c r="C4018" s="175" t="s">
        <v>42</v>
      </c>
    </row>
    <row r="4019" spans="1:3" x14ac:dyDescent="0.4">
      <c r="A4019" s="5">
        <v>9869</v>
      </c>
      <c r="B4019" s="3" t="s">
        <v>3910</v>
      </c>
      <c r="C4019" s="175" t="s">
        <v>48</v>
      </c>
    </row>
    <row r="4020" spans="1:3" x14ac:dyDescent="0.4">
      <c r="A4020" s="5">
        <v>9872</v>
      </c>
      <c r="B4020" s="3" t="s">
        <v>3911</v>
      </c>
      <c r="C4020" s="175" t="s">
        <v>50</v>
      </c>
    </row>
    <row r="4021" spans="1:3" x14ac:dyDescent="0.4">
      <c r="A4021" s="5">
        <v>9873</v>
      </c>
      <c r="B4021" s="3" t="s">
        <v>3912</v>
      </c>
      <c r="C4021" s="175" t="s">
        <v>42</v>
      </c>
    </row>
    <row r="4022" spans="1:3" x14ac:dyDescent="0.4">
      <c r="A4022" s="5">
        <v>9876</v>
      </c>
      <c r="B4022" s="3" t="s">
        <v>3913</v>
      </c>
      <c r="C4022" s="175" t="s">
        <v>3977</v>
      </c>
    </row>
    <row r="4023" spans="1:3" x14ac:dyDescent="0.4">
      <c r="A4023" s="5">
        <v>9878</v>
      </c>
      <c r="B4023" s="3" t="s">
        <v>3914</v>
      </c>
      <c r="C4023" s="175" t="s">
        <v>42</v>
      </c>
    </row>
    <row r="4024" spans="1:3" x14ac:dyDescent="0.4">
      <c r="A4024" s="5">
        <v>9880</v>
      </c>
      <c r="B4024" s="3" t="s">
        <v>3915</v>
      </c>
      <c r="C4024" s="175" t="s">
        <v>42</v>
      </c>
    </row>
    <row r="4025" spans="1:3" x14ac:dyDescent="0.4">
      <c r="A4025" s="5">
        <v>9882</v>
      </c>
      <c r="B4025" s="3" t="s">
        <v>3916</v>
      </c>
      <c r="C4025" s="175" t="s">
        <v>42</v>
      </c>
    </row>
    <row r="4026" spans="1:3" x14ac:dyDescent="0.4">
      <c r="A4026" s="5">
        <v>9885</v>
      </c>
      <c r="B4026" s="3" t="s">
        <v>3917</v>
      </c>
      <c r="C4026" s="175" t="s">
        <v>42</v>
      </c>
    </row>
    <row r="4027" spans="1:3" x14ac:dyDescent="0.4">
      <c r="A4027" s="5">
        <v>9887</v>
      </c>
      <c r="B4027" s="3" t="s">
        <v>3918</v>
      </c>
      <c r="C4027" s="175" t="s">
        <v>42</v>
      </c>
    </row>
    <row r="4028" spans="1:3" x14ac:dyDescent="0.4">
      <c r="A4028" s="5">
        <v>9888</v>
      </c>
      <c r="B4028" s="3" t="s">
        <v>3919</v>
      </c>
      <c r="C4028" s="175" t="s">
        <v>42</v>
      </c>
    </row>
    <row r="4029" spans="1:3" x14ac:dyDescent="0.4">
      <c r="A4029" s="5">
        <v>9889</v>
      </c>
      <c r="B4029" s="3" t="s">
        <v>3920</v>
      </c>
      <c r="C4029" s="175" t="s">
        <v>42</v>
      </c>
    </row>
    <row r="4030" spans="1:3" x14ac:dyDescent="0.4">
      <c r="A4030" s="5">
        <v>9890</v>
      </c>
      <c r="B4030" s="3" t="s">
        <v>3921</v>
      </c>
      <c r="C4030" s="175" t="s">
        <v>42</v>
      </c>
    </row>
    <row r="4031" spans="1:3" x14ac:dyDescent="0.4">
      <c r="A4031" s="5">
        <v>9895</v>
      </c>
      <c r="B4031" s="3" t="s">
        <v>3922</v>
      </c>
      <c r="C4031" s="175" t="s">
        <v>42</v>
      </c>
    </row>
    <row r="4032" spans="1:3" x14ac:dyDescent="0.4">
      <c r="A4032" s="5">
        <v>9896</v>
      </c>
      <c r="B4032" s="3" t="s">
        <v>3923</v>
      </c>
      <c r="C4032" s="175" t="s">
        <v>42</v>
      </c>
    </row>
    <row r="4033" spans="1:3" x14ac:dyDescent="0.4">
      <c r="A4033" s="5">
        <v>9900</v>
      </c>
      <c r="B4033" s="3" t="s">
        <v>3924</v>
      </c>
      <c r="C4033" s="175" t="s">
        <v>42</v>
      </c>
    </row>
    <row r="4034" spans="1:3" x14ac:dyDescent="0.4">
      <c r="A4034" s="5">
        <v>9902</v>
      </c>
      <c r="B4034" s="3" t="s">
        <v>3925</v>
      </c>
      <c r="C4034" s="175" t="s">
        <v>42</v>
      </c>
    </row>
    <row r="4035" spans="1:3" x14ac:dyDescent="0.4">
      <c r="A4035" s="5">
        <v>9903</v>
      </c>
      <c r="B4035" s="3" t="s">
        <v>3926</v>
      </c>
      <c r="C4035" s="175" t="s">
        <v>3977</v>
      </c>
    </row>
    <row r="4036" spans="1:3" x14ac:dyDescent="0.4">
      <c r="A4036" s="5">
        <v>9904</v>
      </c>
      <c r="B4036" s="3" t="s">
        <v>3927</v>
      </c>
      <c r="C4036" s="175" t="s">
        <v>42</v>
      </c>
    </row>
    <row r="4037" spans="1:3" x14ac:dyDescent="0.4">
      <c r="A4037" s="5">
        <v>9906</v>
      </c>
      <c r="B4037" s="3" t="s">
        <v>3928</v>
      </c>
      <c r="C4037" s="175" t="s">
        <v>42</v>
      </c>
    </row>
    <row r="4038" spans="1:3" x14ac:dyDescent="0.4">
      <c r="A4038" s="5">
        <v>9908</v>
      </c>
      <c r="B4038" s="3" t="s">
        <v>3929</v>
      </c>
      <c r="C4038" s="175" t="s">
        <v>42</v>
      </c>
    </row>
    <row r="4039" spans="1:3" x14ac:dyDescent="0.4">
      <c r="A4039" s="5">
        <v>9909</v>
      </c>
      <c r="B4039" s="3" t="s">
        <v>3930</v>
      </c>
      <c r="C4039" s="175" t="s">
        <v>42</v>
      </c>
    </row>
    <row r="4040" spans="1:3" x14ac:dyDescent="0.4">
      <c r="A4040" s="5">
        <v>9913</v>
      </c>
      <c r="B4040" s="3" t="s">
        <v>3931</v>
      </c>
      <c r="C4040" s="175" t="s">
        <v>42</v>
      </c>
    </row>
    <row r="4041" spans="1:3" x14ac:dyDescent="0.4">
      <c r="A4041" s="5">
        <v>9914</v>
      </c>
      <c r="B4041" s="3" t="s">
        <v>3932</v>
      </c>
      <c r="C4041" s="175" t="s">
        <v>42</v>
      </c>
    </row>
    <row r="4042" spans="1:3" x14ac:dyDescent="0.4">
      <c r="A4042" s="5">
        <v>9919</v>
      </c>
      <c r="B4042" s="3" t="s">
        <v>3933</v>
      </c>
      <c r="C4042" s="175" t="s">
        <v>42</v>
      </c>
    </row>
    <row r="4043" spans="1:3" x14ac:dyDescent="0.4">
      <c r="A4043" s="5">
        <v>9927</v>
      </c>
      <c r="B4043" s="3" t="s">
        <v>3934</v>
      </c>
      <c r="C4043" s="175" t="s">
        <v>42</v>
      </c>
    </row>
    <row r="4044" spans="1:3" x14ac:dyDescent="0.4">
      <c r="A4044" s="5">
        <v>9928</v>
      </c>
      <c r="B4044" s="3" t="s">
        <v>3935</v>
      </c>
      <c r="C4044" s="175" t="s">
        <v>42</v>
      </c>
    </row>
    <row r="4045" spans="1:3" x14ac:dyDescent="0.4">
      <c r="A4045" s="5">
        <v>9929</v>
      </c>
      <c r="B4045" s="3" t="s">
        <v>3936</v>
      </c>
      <c r="C4045" s="175" t="s">
        <v>42</v>
      </c>
    </row>
    <row r="4046" spans="1:3" x14ac:dyDescent="0.4">
      <c r="A4046" s="5">
        <v>9930</v>
      </c>
      <c r="B4046" s="3" t="s">
        <v>3937</v>
      </c>
      <c r="C4046" s="175" t="s">
        <v>42</v>
      </c>
    </row>
    <row r="4047" spans="1:3" x14ac:dyDescent="0.4">
      <c r="A4047" s="5">
        <v>9932</v>
      </c>
      <c r="B4047" s="3" t="s">
        <v>3938</v>
      </c>
      <c r="C4047" s="175" t="s">
        <v>42</v>
      </c>
    </row>
    <row r="4048" spans="1:3" x14ac:dyDescent="0.4">
      <c r="A4048" s="5">
        <v>9934</v>
      </c>
      <c r="B4048" s="3" t="s">
        <v>3939</v>
      </c>
      <c r="C4048" s="175" t="s">
        <v>42</v>
      </c>
    </row>
    <row r="4049" spans="1:3" x14ac:dyDescent="0.4">
      <c r="A4049" s="5">
        <v>9936</v>
      </c>
      <c r="B4049" s="3" t="s">
        <v>3940</v>
      </c>
      <c r="C4049" s="175" t="s">
        <v>42</v>
      </c>
    </row>
    <row r="4050" spans="1:3" x14ac:dyDescent="0.4">
      <c r="A4050" s="5">
        <v>9941</v>
      </c>
      <c r="B4050" s="3" t="s">
        <v>3941</v>
      </c>
      <c r="C4050" s="175" t="s">
        <v>48</v>
      </c>
    </row>
    <row r="4051" spans="1:3" x14ac:dyDescent="0.4">
      <c r="A4051" s="5">
        <v>9942</v>
      </c>
      <c r="B4051" s="3" t="s">
        <v>3942</v>
      </c>
      <c r="C4051" s="175" t="s">
        <v>45</v>
      </c>
    </row>
    <row r="4052" spans="1:3" x14ac:dyDescent="0.4">
      <c r="A4052" s="5">
        <v>9945</v>
      </c>
      <c r="B4052" s="3" t="s">
        <v>3943</v>
      </c>
      <c r="C4052" s="175" t="s">
        <v>3977</v>
      </c>
    </row>
    <row r="4053" spans="1:3" x14ac:dyDescent="0.4">
      <c r="A4053" s="5">
        <v>9946</v>
      </c>
      <c r="B4053" s="3" t="s">
        <v>3944</v>
      </c>
      <c r="C4053" s="175" t="s">
        <v>3977</v>
      </c>
    </row>
    <row r="4054" spans="1:3" x14ac:dyDescent="0.4">
      <c r="A4054" s="5">
        <v>9948</v>
      </c>
      <c r="B4054" s="3" t="s">
        <v>3945</v>
      </c>
      <c r="C4054" s="175" t="s">
        <v>3977</v>
      </c>
    </row>
    <row r="4055" spans="1:3" x14ac:dyDescent="0.4">
      <c r="A4055" s="5">
        <v>9950</v>
      </c>
      <c r="B4055" s="3" t="s">
        <v>3946</v>
      </c>
      <c r="C4055" s="175" t="s">
        <v>42</v>
      </c>
    </row>
    <row r="4056" spans="1:3" x14ac:dyDescent="0.4">
      <c r="A4056" s="5">
        <v>9955</v>
      </c>
      <c r="B4056" s="3" t="s">
        <v>3947</v>
      </c>
      <c r="C4056" s="175" t="s">
        <v>42</v>
      </c>
    </row>
    <row r="4057" spans="1:3" x14ac:dyDescent="0.4">
      <c r="A4057" s="5">
        <v>9956</v>
      </c>
      <c r="B4057" s="3" t="s">
        <v>3948</v>
      </c>
      <c r="C4057" s="175" t="s">
        <v>42</v>
      </c>
    </row>
    <row r="4058" spans="1:3" x14ac:dyDescent="0.4">
      <c r="A4058" s="5">
        <v>9959</v>
      </c>
      <c r="B4058" s="3" t="s">
        <v>3949</v>
      </c>
      <c r="C4058" s="175" t="s">
        <v>42</v>
      </c>
    </row>
    <row r="4059" spans="1:3" x14ac:dyDescent="0.4">
      <c r="A4059" s="5">
        <v>9960</v>
      </c>
      <c r="B4059" s="3" t="s">
        <v>3950</v>
      </c>
      <c r="C4059" s="175" t="s">
        <v>42</v>
      </c>
    </row>
    <row r="4060" spans="1:3" x14ac:dyDescent="0.4">
      <c r="A4060" s="5">
        <v>9962</v>
      </c>
      <c r="B4060" s="3" t="s">
        <v>3951</v>
      </c>
      <c r="C4060" s="175" t="s">
        <v>42</v>
      </c>
    </row>
    <row r="4061" spans="1:3" x14ac:dyDescent="0.4">
      <c r="A4061" s="5">
        <v>9964</v>
      </c>
      <c r="B4061" s="3" t="s">
        <v>3952</v>
      </c>
      <c r="C4061" s="175" t="s">
        <v>42</v>
      </c>
    </row>
    <row r="4062" spans="1:3" x14ac:dyDescent="0.4">
      <c r="A4062" s="5">
        <v>9966</v>
      </c>
      <c r="B4062" s="3" t="s">
        <v>3953</v>
      </c>
      <c r="C4062" s="175" t="s">
        <v>45</v>
      </c>
    </row>
    <row r="4063" spans="1:3" x14ac:dyDescent="0.4">
      <c r="A4063" s="5">
        <v>9967</v>
      </c>
      <c r="B4063" s="3" t="s">
        <v>3954</v>
      </c>
      <c r="C4063" s="175" t="s">
        <v>42</v>
      </c>
    </row>
    <row r="4064" spans="1:3" x14ac:dyDescent="0.4">
      <c r="A4064" s="5">
        <v>9969</v>
      </c>
      <c r="B4064" s="3" t="s">
        <v>3955</v>
      </c>
      <c r="C4064" s="175" t="s">
        <v>42</v>
      </c>
    </row>
    <row r="4065" spans="1:3" x14ac:dyDescent="0.4">
      <c r="A4065" s="5">
        <v>9972</v>
      </c>
      <c r="B4065" s="3" t="s">
        <v>3956</v>
      </c>
      <c r="C4065" s="175" t="s">
        <v>50</v>
      </c>
    </row>
    <row r="4066" spans="1:3" x14ac:dyDescent="0.4">
      <c r="A4066" s="5">
        <v>9973</v>
      </c>
      <c r="B4066" s="3" t="s">
        <v>3957</v>
      </c>
      <c r="C4066" s="175" t="s">
        <v>51</v>
      </c>
    </row>
    <row r="4067" spans="1:3" x14ac:dyDescent="0.4">
      <c r="A4067" s="5">
        <v>9974</v>
      </c>
      <c r="B4067" s="3" t="s">
        <v>3958</v>
      </c>
      <c r="C4067" s="175" t="s">
        <v>3977</v>
      </c>
    </row>
    <row r="4068" spans="1:3" x14ac:dyDescent="0.4">
      <c r="A4068" s="5">
        <v>9976</v>
      </c>
      <c r="B4068" s="3" t="s">
        <v>3959</v>
      </c>
      <c r="C4068" s="175" t="s">
        <v>3977</v>
      </c>
    </row>
    <row r="4069" spans="1:3" x14ac:dyDescent="0.4">
      <c r="A4069" s="5">
        <v>9977</v>
      </c>
      <c r="B4069" s="3" t="s">
        <v>3960</v>
      </c>
      <c r="C4069" s="175" t="s">
        <v>3977</v>
      </c>
    </row>
    <row r="4070" spans="1:3" x14ac:dyDescent="0.4">
      <c r="A4070" s="5">
        <v>9978</v>
      </c>
      <c r="B4070" s="3" t="s">
        <v>3961</v>
      </c>
      <c r="C4070" s="175" t="s">
        <v>47</v>
      </c>
    </row>
    <row r="4071" spans="1:3" x14ac:dyDescent="0.4">
      <c r="A4071" s="5">
        <v>9979</v>
      </c>
      <c r="B4071" s="3" t="s">
        <v>3962</v>
      </c>
      <c r="C4071" s="175" t="s">
        <v>47</v>
      </c>
    </row>
    <row r="4072" spans="1:3" x14ac:dyDescent="0.4">
      <c r="A4072" s="5">
        <v>9980</v>
      </c>
      <c r="B4072" s="3" t="s">
        <v>3963</v>
      </c>
      <c r="C4072" s="175" t="s">
        <v>42</v>
      </c>
    </row>
    <row r="4073" spans="1:3" x14ac:dyDescent="0.4">
      <c r="A4073" s="5">
        <v>9982</v>
      </c>
      <c r="B4073" s="3" t="s">
        <v>3964</v>
      </c>
      <c r="C4073" s="175" t="s">
        <v>3977</v>
      </c>
    </row>
    <row r="4074" spans="1:3" x14ac:dyDescent="0.4">
      <c r="A4074" s="5">
        <v>9983</v>
      </c>
      <c r="B4074" s="3" t="s">
        <v>3965</v>
      </c>
      <c r="C4074" s="175" t="s">
        <v>47</v>
      </c>
    </row>
    <row r="4075" spans="1:3" x14ac:dyDescent="0.4">
      <c r="A4075" s="5">
        <v>9984</v>
      </c>
      <c r="B4075" s="3" t="s">
        <v>3966</v>
      </c>
      <c r="C4075" s="175" t="s">
        <v>42</v>
      </c>
    </row>
    <row r="4076" spans="1:3" x14ac:dyDescent="0.4">
      <c r="A4076" s="5">
        <v>9986</v>
      </c>
      <c r="B4076" s="3" t="s">
        <v>3967</v>
      </c>
      <c r="C4076" s="175" t="s">
        <v>42</v>
      </c>
    </row>
    <row r="4077" spans="1:3" x14ac:dyDescent="0.4">
      <c r="A4077" s="5">
        <v>9987</v>
      </c>
      <c r="B4077" s="3" t="s">
        <v>3968</v>
      </c>
      <c r="C4077" s="175" t="s">
        <v>42</v>
      </c>
    </row>
    <row r="4078" spans="1:3" x14ac:dyDescent="0.4">
      <c r="A4078" s="5">
        <v>9989</v>
      </c>
      <c r="B4078" s="3" t="s">
        <v>3969</v>
      </c>
      <c r="C4078" s="175" t="s">
        <v>42</v>
      </c>
    </row>
    <row r="4079" spans="1:3" x14ac:dyDescent="0.4">
      <c r="A4079" s="5">
        <v>9990</v>
      </c>
      <c r="B4079" s="3" t="s">
        <v>3970</v>
      </c>
      <c r="C4079" s="175" t="s">
        <v>42</v>
      </c>
    </row>
    <row r="4080" spans="1:3" x14ac:dyDescent="0.4">
      <c r="A4080" s="5">
        <v>9991</v>
      </c>
      <c r="B4080" s="3" t="s">
        <v>3971</v>
      </c>
      <c r="C4080" s="175" t="s">
        <v>42</v>
      </c>
    </row>
    <row r="4081" spans="1:3" x14ac:dyDescent="0.4">
      <c r="A4081" s="5">
        <v>9993</v>
      </c>
      <c r="B4081" s="3" t="s">
        <v>3972</v>
      </c>
      <c r="C4081" s="175" t="s">
        <v>3977</v>
      </c>
    </row>
    <row r="4082" spans="1:3" x14ac:dyDescent="0.4">
      <c r="A4082" s="5">
        <v>9994</v>
      </c>
      <c r="B4082" s="3" t="s">
        <v>3973</v>
      </c>
      <c r="C4082" s="175" t="s">
        <v>42</v>
      </c>
    </row>
    <row r="4083" spans="1:3" x14ac:dyDescent="0.4">
      <c r="A4083" s="5">
        <v>9995</v>
      </c>
      <c r="B4083" s="3" t="s">
        <v>3974</v>
      </c>
      <c r="C4083" s="175" t="s">
        <v>42</v>
      </c>
    </row>
    <row r="4084" spans="1:3" x14ac:dyDescent="0.4">
      <c r="A4084" s="5">
        <v>9996</v>
      </c>
      <c r="B4084" s="3" t="s">
        <v>3975</v>
      </c>
      <c r="C4084" s="175" t="s">
        <v>42</v>
      </c>
    </row>
    <row r="4085" spans="1:3" x14ac:dyDescent="0.4">
      <c r="A4085" s="5">
        <v>9997</v>
      </c>
      <c r="B4085" s="3" t="s">
        <v>3976</v>
      </c>
      <c r="C4085" s="175" t="s">
        <v>42</v>
      </c>
    </row>
    <row r="4086" spans="1:3" x14ac:dyDescent="0.4">
      <c r="A4086" s="5" t="s">
        <v>4231</v>
      </c>
      <c r="B4086" s="3" t="s">
        <v>4232</v>
      </c>
    </row>
    <row r="4087" spans="1:3" x14ac:dyDescent="0.4">
      <c r="A4087" s="5" t="s">
        <v>4235</v>
      </c>
      <c r="B4087" s="3" t="s">
        <v>4236</v>
      </c>
    </row>
    <row r="4088" spans="1:3" x14ac:dyDescent="0.4">
      <c r="A4088" s="5" t="s">
        <v>4251</v>
      </c>
      <c r="B4088" s="3" t="s">
        <v>4250</v>
      </c>
    </row>
    <row r="4089" spans="1:3" x14ac:dyDescent="0.4">
      <c r="A4089" s="5" t="s">
        <v>4259</v>
      </c>
      <c r="B4089" s="3" t="s">
        <v>4258</v>
      </c>
    </row>
    <row r="4090" spans="1:3" x14ac:dyDescent="0.4">
      <c r="A4090" s="5" t="s">
        <v>4240</v>
      </c>
      <c r="B4090" s="3" t="s">
        <v>4239</v>
      </c>
    </row>
    <row r="4091" spans="1:3" x14ac:dyDescent="0.4">
      <c r="A4091" s="5" t="s">
        <v>4241</v>
      </c>
      <c r="B4091" s="3" t="s">
        <v>4239</v>
      </c>
    </row>
    <row r="4092" spans="1:3" x14ac:dyDescent="0.4">
      <c r="A4092" s="5" t="s">
        <v>4253</v>
      </c>
      <c r="B4092" s="3" t="s">
        <v>4252</v>
      </c>
    </row>
    <row r="4093" spans="1:3" x14ac:dyDescent="0.4">
      <c r="A4093" s="5" t="s">
        <v>4257</v>
      </c>
      <c r="B4093" s="3" t="s">
        <v>4256</v>
      </c>
    </row>
    <row r="4094" spans="1:3" x14ac:dyDescent="0.4">
      <c r="A4094" s="5" t="s">
        <v>4249</v>
      </c>
      <c r="B4094" s="3" t="s">
        <v>4248</v>
      </c>
    </row>
    <row r="4095" spans="1:3" x14ac:dyDescent="0.4">
      <c r="A4095" s="5" t="s">
        <v>4233</v>
      </c>
      <c r="B4095" s="3" t="s">
        <v>4234</v>
      </c>
    </row>
    <row r="4096" spans="1:3" x14ac:dyDescent="0.4">
      <c r="A4096" s="5" t="s">
        <v>4242</v>
      </c>
      <c r="B4096" s="3" t="s">
        <v>4243</v>
      </c>
    </row>
    <row r="4097" spans="1:2" x14ac:dyDescent="0.4">
      <c r="A4097" s="5" t="s">
        <v>4255</v>
      </c>
      <c r="B4097" s="3" t="s">
        <v>4254</v>
      </c>
    </row>
    <row r="4098" spans="1:2" x14ac:dyDescent="0.4">
      <c r="A4098" s="5" t="s">
        <v>4237</v>
      </c>
      <c r="B4098" s="3" t="s">
        <v>4238</v>
      </c>
    </row>
    <row r="4099" spans="1:2" x14ac:dyDescent="0.4">
      <c r="A4099" s="5" t="s">
        <v>4246</v>
      </c>
      <c r="B4099" s="3" t="s">
        <v>4247</v>
      </c>
    </row>
    <row r="4100" spans="1:2" x14ac:dyDescent="0.4">
      <c r="A4100" s="5" t="s">
        <v>4244</v>
      </c>
      <c r="B4100" s="3" t="s">
        <v>4245</v>
      </c>
    </row>
  </sheetData>
  <phoneticPr fontId="2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取引履歴</vt:lpstr>
      <vt:lpstr>集計データ【保有】</vt:lpstr>
      <vt:lpstr>集計データ【売却】</vt:lpstr>
      <vt:lpstr>初期設定</vt:lpstr>
      <vt:lpstr>（入力例）</vt:lpstr>
      <vt:lpstr>騰落率の計算</vt:lpstr>
      <vt:lpstr>証券会社の入金額</vt:lpstr>
      <vt:lpstr>（入金記入例)</vt:lpstr>
      <vt:lpstr>証券コード</vt:lpstr>
      <vt:lpstr>NISA</vt:lpstr>
      <vt:lpstr>口座名</vt:lpstr>
      <vt:lpstr>種別</vt:lpstr>
      <vt:lpstr>証券会社</vt:lpstr>
      <vt:lpstr>保有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sepia</cp:lastModifiedBy>
  <dcterms:created xsi:type="dcterms:W3CDTF">2019-10-31T07:49:59Z</dcterms:created>
  <dcterms:modified xsi:type="dcterms:W3CDTF">2022-06-16T04:44:45Z</dcterms:modified>
</cp:coreProperties>
</file>